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ebpgroup.sharepoint.com/sites/CH_WGR_ProKilowatt_Allgemein/Freigegebene Dokumente/General/03_Kommunikation und Marketing/01_Website/2026_Webseiten_Efficiency+/09_Excel-Tools/ColorWatt/Lackieranlagen/"/>
    </mc:Choice>
  </mc:AlternateContent>
  <xr:revisionPtr revIDLastSave="389" documentId="13_ncr:1_{A89EF091-8310-43D1-90CF-60DBF7B2928E}" xr6:coauthVersionLast="47" xr6:coauthVersionMax="47" xr10:uidLastSave="{9097D725-B8A7-494C-90D0-021FD41DE5F4}"/>
  <workbookProtection workbookAlgorithmName="SHA-512" workbookHashValue="p86cIox7DHxy0dYdrqNhaM1LbJT9TQSi6+zBuIxLuvNYgmInmtmNWlCOreGSF1+Ajr0WPIybnoWUrQ/pwUv4Mw==" workbookSaltValue="0f+9ZiKDrGkEIyzToChb2Q==" workbookSpinCount="100000" lockStructure="1"/>
  <bookViews>
    <workbookView xWindow="-110" yWindow="-110" windowWidth="19420" windowHeight="11500" tabRatio="841" firstSheet="1" activeTab="1" xr2:uid="{00000000-000D-0000-FFFF-FFFF00000000}"/>
  </bookViews>
  <sheets>
    <sheet name="Monitoringliste" sheetId="13" state="hidden" r:id="rId1"/>
    <sheet name="Allgemeine Angaben" sheetId="2" r:id="rId2"/>
    <sheet name="Systemersatz_Lackieranlage" sheetId="1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2" l="1"/>
  <c r="D19" i="12"/>
  <c r="F30" i="12"/>
  <c r="F31" i="12" s="1"/>
  <c r="D30" i="12"/>
  <c r="D31" i="12" s="1"/>
  <c r="AK5" i="13"/>
  <c r="Z5" i="13"/>
  <c r="Y5" i="13"/>
  <c r="V5" i="13"/>
  <c r="U5" i="13"/>
  <c r="Q5" i="13"/>
  <c r="P5" i="13"/>
  <c r="N5" i="13"/>
  <c r="J5" i="13"/>
  <c r="I5" i="13"/>
  <c r="H5" i="13"/>
  <c r="G5" i="13"/>
  <c r="F5" i="13"/>
  <c r="C5" i="13"/>
  <c r="F33" i="12" l="1"/>
  <c r="F32" i="12" s="1"/>
  <c r="D33" i="12"/>
  <c r="D32" i="12" s="1"/>
  <c r="C34" i="2"/>
  <c r="C39" i="12" l="1"/>
  <c r="C38" i="12"/>
  <c r="C45" i="12" s="1"/>
  <c r="C46" i="12" s="1"/>
  <c r="AF5" i="13"/>
  <c r="AG5" i="13"/>
  <c r="C42" i="12" l="1"/>
  <c r="C43" i="12" s="1"/>
  <c r="C30" i="2"/>
  <c r="AH5" i="13"/>
  <c r="AJ5" i="13" s="1"/>
  <c r="C31" i="2"/>
  <c r="AI5" i="13"/>
  <c r="AN5" i="13"/>
  <c r="AL5" i="13" l="1"/>
  <c r="C33" i="2"/>
  <c r="C37" i="2"/>
  <c r="H37" i="2"/>
  <c r="C38" i="2" l="1"/>
  <c r="AO5" i="13"/>
  <c r="C35" i="2"/>
  <c r="AM5" i="13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<sst xmlns="http://schemas.openxmlformats.org/spreadsheetml/2006/main" count="143" uniqueCount="108">
  <si>
    <t>Antrag</t>
  </si>
  <si>
    <t>Bearbeitung</t>
  </si>
  <si>
    <t>Angaben zum Kunde</t>
  </si>
  <si>
    <t>Umsetzungspartner</t>
  </si>
  <si>
    <t>Umsetzung</t>
  </si>
  <si>
    <t>Massnahme</t>
  </si>
  <si>
    <t>KPIs</t>
  </si>
  <si>
    <t>Person</t>
  </si>
  <si>
    <t>Status</t>
  </si>
  <si>
    <t>Endkunde</t>
  </si>
  <si>
    <t>Objekt/ Shop</t>
  </si>
  <si>
    <t>Ansprechperson</t>
  </si>
  <si>
    <t>Bankverbindung</t>
  </si>
  <si>
    <t>Stromverbrauch Altanlage</t>
  </si>
  <si>
    <t>Stromverbrauch Neuanlage</t>
  </si>
  <si>
    <t>Jährliche Stromeinsparung</t>
  </si>
  <si>
    <t>Anrechenbare Einsparung über Laufzeit</t>
  </si>
  <si>
    <t>Investitionskosten</t>
  </si>
  <si>
    <t>Einsparung durch Massnahme</t>
  </si>
  <si>
    <t>Payback</t>
  </si>
  <si>
    <t>Förderhöhe</t>
  </si>
  <si>
    <t>Förderanteil</t>
  </si>
  <si>
    <t>ID</t>
  </si>
  <si>
    <t>Datum</t>
  </si>
  <si>
    <t>Name</t>
  </si>
  <si>
    <t>Strasse</t>
  </si>
  <si>
    <t>Nummer</t>
  </si>
  <si>
    <t>PLZ</t>
  </si>
  <si>
    <t>Ort</t>
  </si>
  <si>
    <t>Name, Vorname</t>
  </si>
  <si>
    <t>Funktion</t>
  </si>
  <si>
    <t>Mail</t>
  </si>
  <si>
    <t>Telefon</t>
  </si>
  <si>
    <t>Kontoinhaber</t>
  </si>
  <si>
    <t>IBAN</t>
  </si>
  <si>
    <t>Finanzinstitut</t>
  </si>
  <si>
    <t>Firma</t>
  </si>
  <si>
    <t>Wirkungsmodell</t>
  </si>
  <si>
    <t>Erfüllung der Förderbedingungen</t>
  </si>
  <si>
    <t>kWh/a</t>
  </si>
  <si>
    <t>%</t>
  </si>
  <si>
    <t>kWh</t>
  </si>
  <si>
    <t>CHF</t>
  </si>
  <si>
    <t>CHF/a</t>
  </si>
  <si>
    <t>a</t>
  </si>
  <si>
    <t>QS1 bestätigt</t>
  </si>
  <si>
    <t>reserviert</t>
  </si>
  <si>
    <t>Systemersatz Lackieranlage</t>
  </si>
  <si>
    <t>Wirkungsmodell Lackieranlagen</t>
  </si>
  <si>
    <t>Wirkungsmodell für den Anlagenersatz bei ColorWatt</t>
  </si>
  <si>
    <t>Eingaben erforderlich</t>
  </si>
  <si>
    <t>Keine Eingaben / Resultate</t>
  </si>
  <si>
    <t>Angaben zum Verkaufsberater</t>
  </si>
  <si>
    <t>Telefonnummer</t>
  </si>
  <si>
    <t>Angaben zum Endkunden</t>
  </si>
  <si>
    <t>Name des Betriebes</t>
  </si>
  <si>
    <t>Adresse des Betriebes</t>
  </si>
  <si>
    <t>Strompreis des Betriebes in Rp./kWh</t>
  </si>
  <si>
    <t>Zusammenfassung aller Massnahmen</t>
  </si>
  <si>
    <t>Stromeinsparung in kWh</t>
  </si>
  <si>
    <t>in %</t>
  </si>
  <si>
    <t>Einsparung durch Geräteersatz in CHF pro Jahr</t>
  </si>
  <si>
    <t>Gesamtinvestitionskosten</t>
  </si>
  <si>
    <t>Payback (Return on Investment, in Jahren)</t>
  </si>
  <si>
    <t>maximale Förderhöhe</t>
  </si>
  <si>
    <t>Voraussichtliche Förderhöhe in Fr.</t>
  </si>
  <si>
    <t>in % der Investitionskosten</t>
  </si>
  <si>
    <t>Teilnahmebedingungen</t>
  </si>
  <si>
    <t xml:space="preserve">Die geltend gemachten Massnahmen (Geräteersatz) dürfen nicht expliziter Bestandteil einer Zielvereinbarung mit dem Kanton, der Energie-Agentur der Wirtschaft (EnAW) oder der Cleantech-Agentur Schweiz (act) sein. </t>
  </si>
  <si>
    <t>Keine Doppelförderung: Es werden keine anderweitigen Fördergelder vom Kanton oder Bund für die Massnahmen (Geräteersatz) beantragt.</t>
  </si>
  <si>
    <t>Mit dem Einreichen des Antrags bestätigt der Antragstellende die Kenntnisnahme und Einhaltung der Förderbedingungen sowie der geltenden Effizienzkriterien.</t>
  </si>
  <si>
    <t>Datum:</t>
  </si>
  <si>
    <t>E-Mail an:</t>
  </si>
  <si>
    <t>colorwatt@ebp.ch</t>
  </si>
  <si>
    <t>Telefon:</t>
  </si>
  <si>
    <t>+41 44 395 11 97</t>
  </si>
  <si>
    <r>
      <t xml:space="preserve">Wirkungsmodell für den </t>
    </r>
    <r>
      <rPr>
        <b/>
        <sz val="14"/>
        <color theme="3" tint="0.249977111117893"/>
        <rFont val="Arial"/>
        <family val="2"/>
      </rPr>
      <t>Lackieranlagen-Systemersatz</t>
    </r>
    <r>
      <rPr>
        <b/>
        <sz val="14"/>
        <color theme="1"/>
        <rFont val="Arial"/>
        <family val="2"/>
      </rPr>
      <t xml:space="preserve"> bei ColorWatt</t>
    </r>
  </si>
  <si>
    <t>Effizienzkriterien</t>
  </si>
  <si>
    <r>
      <rPr>
        <b/>
        <sz val="8"/>
        <color theme="1"/>
        <rFont val="Arial"/>
        <family val="2"/>
      </rPr>
      <t>Beleuchtung:</t>
    </r>
    <r>
      <rPr>
        <sz val="8"/>
        <color theme="1"/>
        <rFont val="Arial"/>
        <family val="2"/>
      </rPr>
      <t xml:space="preserve"> Der spezifische Elektrizitätsbedarf ist kleiner als 33 kWh/m2 (bei einer Tageslichtnutzung von 0%).</t>
    </r>
  </si>
  <si>
    <r>
      <rPr>
        <b/>
        <sz val="8"/>
        <color theme="1"/>
        <rFont val="Arial"/>
        <family val="2"/>
      </rPr>
      <t>Ventilatoren</t>
    </r>
    <r>
      <rPr>
        <sz val="8"/>
        <color theme="1"/>
        <rFont val="Arial"/>
        <family val="2"/>
      </rPr>
      <t>: Ventilatoren haben eine Leistung grösser 125 Watt. Ventilatoren sind über einen Frequenzumrichter geregelt.
Der Effizienzgrad N gemäss Verordnung (EU) Nr. 327/2011 entspricht den folgenden Werten:
- Axialventilator, Messkategorie "A,C", Effizienzkategorie "statisch", Effizienzgrad N &gt;= 50
- Axialventilator, Messkategorie "B,D", Effizienzkategorie "total", Effizienzgrad N &gt;= 64
- Radial- und Diagonalventilator, Messkategorie "A,C", Effizienzkategorie "statisch", Effizienzgrad N &gt;= 62
- Radial- und Diagonalventilator, Messkategorie "B,D", Effizienzkategorie "total", Effizienzgrad N &gt;= 65</t>
    </r>
  </si>
  <si>
    <r>
      <rPr>
        <b/>
        <sz val="8"/>
        <color theme="1"/>
        <rFont val="Arial"/>
        <family val="2"/>
      </rPr>
      <t>Elektromotoren:</t>
    </r>
    <r>
      <rPr>
        <sz val="8"/>
        <color theme="1"/>
        <rFont val="Arial"/>
        <family val="2"/>
      </rPr>
      <t xml:space="preserve">
- Motoren 0.12 kW - 0.75 kW mit Effizienzklasse IE3 oder besser
- Motoren 0.75 kW - 1000 kW mit Effizienzklasse IE4 oder besser </t>
    </r>
  </si>
  <si>
    <r>
      <rPr>
        <b/>
        <sz val="8"/>
        <color theme="1"/>
        <rFont val="Arial"/>
        <family val="2"/>
      </rPr>
      <t>Wärmerückgewinnung:</t>
    </r>
    <r>
      <rPr>
        <sz val="8"/>
        <color theme="1"/>
        <rFont val="Arial"/>
        <family val="2"/>
      </rPr>
      <t xml:space="preserve"> Wärmerückgewinnung aus der Abluft findet statt.</t>
    </r>
  </si>
  <si>
    <r>
      <rPr>
        <b/>
        <sz val="8"/>
        <color theme="1"/>
        <rFont val="Arial"/>
        <family val="2"/>
      </rPr>
      <t>Sparschaltung:</t>
    </r>
    <r>
      <rPr>
        <sz val="8"/>
        <color theme="1"/>
        <rFont val="Arial"/>
        <family val="2"/>
      </rPr>
      <t xml:space="preserve"> Eine Sparschaltung ist vorhanden und passt die Leistungsaufnahme je nach Betriebsmodus an.</t>
    </r>
  </si>
  <si>
    <t>Angaben zur alten Maschine</t>
  </si>
  <si>
    <t>Angaben zur neuen Maschine</t>
  </si>
  <si>
    <t>Anlagen-, Maschinenmodell (genaue Modellbezeichnung)</t>
  </si>
  <si>
    <t>System-Anschlussleistung (Summe aller relevanten Stromverbraucher) [kW]</t>
  </si>
  <si>
    <t>Nur gültig, wenn keine Angaben zur Anschlussleistung der Altanlage verfügbar sind.</t>
  </si>
  <si>
    <t>Anschlussstrom [A]</t>
  </si>
  <si>
    <t>Anschlussspannung [V]</t>
  </si>
  <si>
    <t>Verwendete System-Anschlussleistung [kW]</t>
  </si>
  <si>
    <t>Betrieb in Wochen pro Jahr</t>
  </si>
  <si>
    <t>Anzahl Schichten pro Tag (1, 2 oder 3)</t>
  </si>
  <si>
    <r>
      <t>Bearbeitete Fläche in 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pro Woche</t>
    </r>
  </si>
  <si>
    <t>Lastprofil</t>
  </si>
  <si>
    <t>Betriebsanteil an Volllast</t>
  </si>
  <si>
    <t>Zeitanteil</t>
  </si>
  <si>
    <t>Volllaststunden</t>
  </si>
  <si>
    <t>Betriebsstunden</t>
  </si>
  <si>
    <t>Verbrauch in kWh (pro Jahr)</t>
  </si>
  <si>
    <r>
      <t>Stromverbrauch der Maschine in kWh/m</t>
    </r>
    <r>
      <rPr>
        <vertAlign val="superscript"/>
        <sz val="10"/>
        <color theme="1"/>
        <rFont val="Arial"/>
        <family val="2"/>
      </rPr>
      <t>2</t>
    </r>
  </si>
  <si>
    <r>
      <t xml:space="preserve">Total Investitionskosten der Neuanlage inkl. Montage und MwSt, Total in CHF
</t>
    </r>
    <r>
      <rPr>
        <i/>
        <sz val="9"/>
        <color rgb="FFFF0000"/>
        <rFont val="Arial"/>
        <family val="2"/>
      </rPr>
      <t>Bei Kapazitätserhöhung damit verbundene Investitionskosten anteilig herauskürzen.</t>
    </r>
  </si>
  <si>
    <t>Zusammenfassung Massnahme</t>
  </si>
  <si>
    <t>Stromeinsparung in kWh pro Jahr</t>
  </si>
  <si>
    <t>Fördersatz CHF / MWh</t>
  </si>
  <si>
    <t>muss grösser als 4 Jahre sein!</t>
  </si>
  <si>
    <t>Total Voraussichtliche Förderhöhe in Fr.</t>
  </si>
  <si>
    <t>Nein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</si>
</sst>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,##0_ ;\-#,##0\ "/>
    <numFmt numFmtId="165" formatCode="#,##0.0_ ;\-#,##0.0\ "/>
    <numFmt numFmtId="166" formatCode="#\'##0.0_ ;\-#\'##0.0\ "/>
    <numFmt numFmtId="167" formatCode="&quot;CHF&quot;\ #,##0.00"/>
    <numFmt numFmtId="168" formatCode="0.0"/>
  </numFmts>
  <fonts count="2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u/>
      <sz val="10"/>
      <color theme="10"/>
      <name val="Arial"/>
      <family val="2"/>
    </font>
    <font>
      <b/>
      <sz val="12"/>
      <color rgb="FFC00000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C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vertAlign val="superscript"/>
      <sz val="10"/>
      <color theme="1"/>
      <name val="Arial"/>
      <family val="2"/>
    </font>
    <font>
      <i/>
      <sz val="8"/>
      <color theme="1"/>
      <name val="Arial"/>
      <family val="2"/>
    </font>
    <font>
      <b/>
      <sz val="14"/>
      <color theme="3" tint="0.249977111117893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9"/>
      <color rgb="FFFF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gray0625"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-9.9978637043366805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05">
    <xf numFmtId="0" fontId="0" fillId="0" borderId="0" xfId="0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0" fontId="0" fillId="0" borderId="0" xfId="0" applyProtection="1">
      <protection hidden="1"/>
    </xf>
    <xf numFmtId="0" fontId="7" fillId="3" borderId="0" xfId="0" applyFont="1" applyFill="1"/>
    <xf numFmtId="164" fontId="2" fillId="3" borderId="0" xfId="1" applyNumberFormat="1" applyFont="1" applyFill="1" applyProtection="1">
      <protection hidden="1"/>
    </xf>
    <xf numFmtId="9" fontId="1" fillId="3" borderId="0" xfId="2" applyFill="1" applyProtection="1">
      <protection hidden="1"/>
    </xf>
    <xf numFmtId="9" fontId="0" fillId="3" borderId="0" xfId="2" applyFont="1" applyFill="1" applyProtection="1">
      <protection hidden="1"/>
    </xf>
    <xf numFmtId="0" fontId="0" fillId="3" borderId="0" xfId="0" applyFill="1" applyProtection="1">
      <protection hidden="1"/>
    </xf>
    <xf numFmtId="0" fontId="3" fillId="3" borderId="0" xfId="0" applyFont="1" applyFill="1" applyProtection="1">
      <protection hidden="1"/>
    </xf>
    <xf numFmtId="0" fontId="2" fillId="3" borderId="0" xfId="0" applyFont="1" applyFill="1" applyProtection="1">
      <protection hidden="1"/>
    </xf>
    <xf numFmtId="0" fontId="2" fillId="0" borderId="0" xfId="0" applyFont="1" applyProtection="1">
      <protection hidden="1"/>
    </xf>
    <xf numFmtId="0" fontId="0" fillId="3" borderId="1" xfId="0" applyFill="1" applyBorder="1" applyAlignment="1" applyProtection="1">
      <alignment horizontal="right" vertical="center" indent="1"/>
      <protection hidden="1"/>
    </xf>
    <xf numFmtId="0" fontId="5" fillId="3" borderId="0" xfId="0" applyFont="1" applyFill="1" applyProtection="1">
      <protection hidden="1"/>
    </xf>
    <xf numFmtId="0" fontId="5" fillId="0" borderId="0" xfId="0" applyFont="1" applyProtection="1">
      <protection hidden="1"/>
    </xf>
    <xf numFmtId="0" fontId="6" fillId="3" borderId="0" xfId="0" quotePrefix="1" applyFont="1" applyFill="1" applyAlignment="1" applyProtection="1">
      <alignment horizontal="left" vertical="top" wrapText="1"/>
      <protection hidden="1"/>
    </xf>
    <xf numFmtId="0" fontId="0" fillId="3" borderId="0" xfId="0" applyFill="1" applyAlignment="1" applyProtection="1">
      <alignment vertical="center"/>
      <protection hidden="1"/>
    </xf>
    <xf numFmtId="164" fontId="8" fillId="3" borderId="0" xfId="1" applyNumberFormat="1" applyFont="1" applyFill="1" applyProtection="1">
      <protection hidden="1"/>
    </xf>
    <xf numFmtId="0" fontId="0" fillId="0" borderId="18" xfId="0" applyBorder="1" applyAlignment="1">
      <alignment horizontal="left" indent="1"/>
    </xf>
    <xf numFmtId="0" fontId="0" fillId="0" borderId="17" xfId="0" applyBorder="1" applyAlignment="1">
      <alignment horizontal="left" indent="1"/>
    </xf>
    <xf numFmtId="0" fontId="0" fillId="0" borderId="19" xfId="0" applyBorder="1" applyAlignment="1">
      <alignment horizontal="left" indent="1"/>
    </xf>
    <xf numFmtId="0" fontId="2" fillId="5" borderId="20" xfId="0" applyFont="1" applyFill="1" applyBorder="1"/>
    <xf numFmtId="164" fontId="1" fillId="4" borderId="21" xfId="1" applyNumberFormat="1" applyFont="1" applyFill="1" applyBorder="1" applyAlignment="1" applyProtection="1">
      <alignment vertical="center"/>
      <protection hidden="1"/>
    </xf>
    <xf numFmtId="0" fontId="2" fillId="5" borderId="19" xfId="0" applyFont="1" applyFill="1" applyBorder="1"/>
    <xf numFmtId="0" fontId="1" fillId="3" borderId="0" xfId="1" applyNumberFormat="1" applyFill="1" applyProtection="1">
      <protection hidden="1"/>
    </xf>
    <xf numFmtId="9" fontId="2" fillId="3" borderId="0" xfId="2" applyFont="1" applyFill="1" applyProtection="1">
      <protection hidden="1"/>
    </xf>
    <xf numFmtId="166" fontId="2" fillId="3" borderId="0" xfId="1" applyNumberFormat="1" applyFont="1" applyFill="1" applyProtection="1">
      <protection hidden="1"/>
    </xf>
    <xf numFmtId="0" fontId="0" fillId="2" borderId="2" xfId="0" applyFill="1" applyBorder="1" applyAlignment="1" applyProtection="1">
      <alignment vertical="center"/>
      <protection locked="0"/>
    </xf>
    <xf numFmtId="0" fontId="0" fillId="2" borderId="3" xfId="0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0" fillId="3" borderId="20" xfId="0" applyFill="1" applyBorder="1" applyAlignment="1" applyProtection="1">
      <alignment horizontal="left" indent="1"/>
      <protection hidden="1"/>
    </xf>
    <xf numFmtId="0" fontId="2" fillId="5" borderId="18" xfId="0" applyFont="1" applyFill="1" applyBorder="1" applyProtection="1">
      <protection hidden="1"/>
    </xf>
    <xf numFmtId="0" fontId="0" fillId="0" borderId="23" xfId="0" applyBorder="1" applyAlignment="1" applyProtection="1">
      <alignment horizontal="left" indent="1"/>
      <protection hidden="1"/>
    </xf>
    <xf numFmtId="0" fontId="11" fillId="3" borderId="0" xfId="0" applyFont="1" applyFill="1" applyAlignment="1" applyProtection="1">
      <alignment wrapText="1"/>
      <protection hidden="1"/>
    </xf>
    <xf numFmtId="0" fontId="4" fillId="3" borderId="0" xfId="3" applyFill="1" applyProtection="1">
      <protection hidden="1"/>
    </xf>
    <xf numFmtId="0" fontId="12" fillId="3" borderId="0" xfId="0" applyFont="1" applyFill="1" applyAlignment="1" applyProtection="1">
      <alignment vertical="top" wrapText="1"/>
      <protection hidden="1"/>
    </xf>
    <xf numFmtId="0" fontId="4" fillId="3" borderId="0" xfId="3" quotePrefix="1" applyFill="1" applyAlignment="1" applyProtection="1">
      <alignment horizontal="left" vertical="top" wrapText="1"/>
      <protection hidden="1"/>
    </xf>
    <xf numFmtId="0" fontId="0" fillId="3" borderId="17" xfId="0" applyFill="1" applyBorder="1" applyAlignment="1">
      <alignment horizontal="left" vertical="center" indent="1"/>
    </xf>
    <xf numFmtId="164" fontId="13" fillId="3" borderId="0" xfId="1" applyNumberFormat="1" applyFont="1" applyFill="1" applyProtection="1">
      <protection hidden="1"/>
    </xf>
    <xf numFmtId="0" fontId="0" fillId="3" borderId="7" xfId="0" applyFill="1" applyBorder="1"/>
    <xf numFmtId="0" fontId="0" fillId="3" borderId="8" xfId="0" applyFill="1" applyBorder="1"/>
    <xf numFmtId="0" fontId="0" fillId="3" borderId="0" xfId="2" applyNumberFormat="1" applyFont="1" applyFill="1" applyProtection="1">
      <protection hidden="1"/>
    </xf>
    <xf numFmtId="164" fontId="15" fillId="3" borderId="0" xfId="1" applyNumberFormat="1" applyFont="1" applyFill="1" applyProtection="1">
      <protection hidden="1"/>
    </xf>
    <xf numFmtId="0" fontId="10" fillId="0" borderId="0" xfId="0" applyFont="1" applyProtection="1">
      <protection hidden="1"/>
    </xf>
    <xf numFmtId="0" fontId="0" fillId="0" borderId="23" xfId="0" applyBorder="1" applyProtection="1">
      <protection hidden="1"/>
    </xf>
    <xf numFmtId="0" fontId="0" fillId="0" borderId="17" xfId="0" applyBorder="1" applyProtection="1">
      <protection hidden="1"/>
    </xf>
    <xf numFmtId="0" fontId="2" fillId="4" borderId="2" xfId="0" applyFont="1" applyFill="1" applyBorder="1" applyAlignment="1" applyProtection="1">
      <alignment vertical="center"/>
      <protection hidden="1"/>
    </xf>
    <xf numFmtId="0" fontId="0" fillId="3" borderId="23" xfId="0" applyFill="1" applyBorder="1" applyAlignment="1" applyProtection="1">
      <alignment horizontal="left" indent="1"/>
      <protection hidden="1"/>
    </xf>
    <xf numFmtId="0" fontId="0" fillId="3" borderId="17" xfId="0" applyFill="1" applyBorder="1" applyAlignment="1" applyProtection="1">
      <alignment horizontal="left" indent="1"/>
      <protection hidden="1"/>
    </xf>
    <xf numFmtId="0" fontId="0" fillId="0" borderId="20" xfId="0" applyBorder="1" applyProtection="1">
      <protection hidden="1"/>
    </xf>
    <xf numFmtId="0" fontId="9" fillId="2" borderId="25" xfId="0" applyFont="1" applyFill="1" applyBorder="1" applyAlignment="1" applyProtection="1">
      <alignment vertical="center"/>
      <protection hidden="1"/>
    </xf>
    <xf numFmtId="0" fontId="0" fillId="0" borderId="22" xfId="0" applyBorder="1" applyAlignment="1" applyProtection="1">
      <alignment horizontal="left" indent="1"/>
      <protection hidden="1"/>
    </xf>
    <xf numFmtId="0" fontId="0" fillId="0" borderId="17" xfId="0" applyBorder="1" applyAlignment="1" applyProtection="1">
      <alignment horizontal="left" indent="1"/>
      <protection hidden="1"/>
    </xf>
    <xf numFmtId="0" fontId="0" fillId="8" borderId="0" xfId="0" applyFill="1" applyAlignment="1" applyProtection="1">
      <alignment vertical="center"/>
      <protection hidden="1"/>
    </xf>
    <xf numFmtId="0" fontId="12" fillId="9" borderId="0" xfId="0" applyFont="1" applyFill="1" applyAlignment="1" applyProtection="1">
      <alignment vertical="center"/>
      <protection hidden="1"/>
    </xf>
    <xf numFmtId="0" fontId="2" fillId="6" borderId="4" xfId="0" applyFont="1" applyFill="1" applyBorder="1" applyProtection="1">
      <protection hidden="1"/>
    </xf>
    <xf numFmtId="0" fontId="0" fillId="6" borderId="12" xfId="0" applyFill="1" applyBorder="1" applyProtection="1">
      <protection hidden="1"/>
    </xf>
    <xf numFmtId="0" fontId="0" fillId="6" borderId="12" xfId="0" applyFill="1" applyBorder="1" applyAlignment="1" applyProtection="1">
      <alignment vertical="center"/>
      <protection hidden="1"/>
    </xf>
    <xf numFmtId="0" fontId="2" fillId="6" borderId="15" xfId="0" applyFont="1" applyFill="1" applyBorder="1" applyProtection="1">
      <protection hidden="1"/>
    </xf>
    <xf numFmtId="0" fontId="0" fillId="6" borderId="16" xfId="0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horizontal="right" vertical="center" indent="1"/>
      <protection hidden="1"/>
    </xf>
    <xf numFmtId="0" fontId="2" fillId="3" borderId="0" xfId="0" applyFont="1" applyFill="1" applyAlignment="1" applyProtection="1">
      <alignment horizontal="left" vertical="center" indent="1"/>
      <protection hidden="1"/>
    </xf>
    <xf numFmtId="0" fontId="4" fillId="3" borderId="0" xfId="3" applyFill="1" applyBorder="1" applyAlignment="1" applyProtection="1">
      <alignment horizontal="left" vertical="center" indent="1"/>
      <protection hidden="1"/>
    </xf>
    <xf numFmtId="0" fontId="0" fillId="3" borderId="0" xfId="0" quotePrefix="1" applyFill="1" applyAlignment="1" applyProtection="1">
      <alignment horizontal="left" vertical="center" indent="1"/>
      <protection hidden="1"/>
    </xf>
    <xf numFmtId="164" fontId="1" fillId="9" borderId="2" xfId="1" applyNumberFormat="1" applyFont="1" applyFill="1" applyBorder="1" applyAlignment="1" applyProtection="1">
      <alignment vertical="center"/>
      <protection hidden="1"/>
    </xf>
    <xf numFmtId="164" fontId="2" fillId="9" borderId="21" xfId="1" applyNumberFormat="1" applyFont="1" applyFill="1" applyBorder="1" applyAlignment="1" applyProtection="1">
      <alignment vertical="center"/>
      <protection hidden="1"/>
    </xf>
    <xf numFmtId="164" fontId="2" fillId="9" borderId="14" xfId="1" applyNumberFormat="1" applyFont="1" applyFill="1" applyBorder="1" applyAlignment="1" applyProtection="1">
      <alignment vertical="center"/>
      <protection hidden="1"/>
    </xf>
    <xf numFmtId="9" fontId="0" fillId="9" borderId="21" xfId="2" applyFont="1" applyFill="1" applyBorder="1" applyAlignment="1" applyProtection="1">
      <alignment vertical="center"/>
      <protection hidden="1"/>
    </xf>
    <xf numFmtId="0" fontId="2" fillId="6" borderId="0" xfId="0" applyFont="1" applyFill="1" applyProtection="1">
      <protection hidden="1"/>
    </xf>
    <xf numFmtId="0" fontId="3" fillId="6" borderId="4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2" fillId="6" borderId="15" xfId="0" applyFont="1" applyFill="1" applyBorder="1"/>
    <xf numFmtId="0" fontId="0" fillId="6" borderId="16" xfId="0" applyFill="1" applyBorder="1"/>
    <xf numFmtId="9" fontId="1" fillId="9" borderId="14" xfId="2" applyFill="1" applyBorder="1" applyAlignment="1" applyProtection="1">
      <alignment vertical="center"/>
      <protection hidden="1"/>
    </xf>
    <xf numFmtId="164" fontId="2" fillId="9" borderId="16" xfId="1" applyNumberFormat="1" applyFont="1" applyFill="1" applyBorder="1" applyAlignment="1" applyProtection="1">
      <alignment vertical="center"/>
      <protection hidden="1"/>
    </xf>
    <xf numFmtId="165" fontId="2" fillId="9" borderId="16" xfId="1" applyNumberFormat="1" applyFont="1" applyFill="1" applyBorder="1" applyAlignment="1" applyProtection="1">
      <alignment vertical="center"/>
      <protection hidden="1"/>
    </xf>
    <xf numFmtId="9" fontId="0" fillId="9" borderId="13" xfId="2" applyFont="1" applyFill="1" applyBorder="1" applyAlignment="1" applyProtection="1">
      <alignment vertical="center"/>
      <protection hidden="1"/>
    </xf>
    <xf numFmtId="0" fontId="0" fillId="10" borderId="0" xfId="0" applyFill="1"/>
    <xf numFmtId="9" fontId="0" fillId="2" borderId="6" xfId="2" applyFont="1" applyFill="1" applyBorder="1" applyAlignment="1" applyProtection="1">
      <alignment horizontal="center" vertical="center"/>
      <protection locked="0"/>
    </xf>
    <xf numFmtId="9" fontId="0" fillId="2" borderId="1" xfId="2" applyFont="1" applyFill="1" applyBorder="1" applyAlignment="1" applyProtection="1">
      <alignment horizontal="center" vertical="center"/>
      <protection locked="0"/>
    </xf>
    <xf numFmtId="9" fontId="0" fillId="2" borderId="2" xfId="2" applyFont="1" applyFill="1" applyBorder="1" applyAlignment="1" applyProtection="1">
      <alignment horizontal="center" vertical="center"/>
      <protection locked="0"/>
    </xf>
    <xf numFmtId="164" fontId="2" fillId="9" borderId="12" xfId="1" applyNumberFormat="1" applyFont="1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wrapText="1"/>
      <protection hidden="1"/>
    </xf>
    <xf numFmtId="0" fontId="0" fillId="10" borderId="0" xfId="0" applyFill="1" applyAlignment="1">
      <alignment wrapText="1"/>
    </xf>
    <xf numFmtId="0" fontId="0" fillId="13" borderId="41" xfId="0" applyFill="1" applyBorder="1" applyAlignment="1">
      <alignment horizontal="center"/>
    </xf>
    <xf numFmtId="0" fontId="0" fillId="9" borderId="1" xfId="0" applyFill="1" applyBorder="1"/>
    <xf numFmtId="0" fontId="0" fillId="9" borderId="2" xfId="0" applyFill="1" applyBorder="1"/>
    <xf numFmtId="0" fontId="0" fillId="0" borderId="17" xfId="0" applyBorder="1"/>
    <xf numFmtId="0" fontId="0" fillId="0" borderId="45" xfId="0" applyBorder="1"/>
    <xf numFmtId="0" fontId="0" fillId="0" borderId="3" xfId="0" applyBorder="1"/>
    <xf numFmtId="14" fontId="0" fillId="16" borderId="46" xfId="0" applyNumberFormat="1" applyFill="1" applyBorder="1" applyProtection="1">
      <protection locked="0"/>
    </xf>
    <xf numFmtId="0" fontId="0" fillId="16" borderId="46" xfId="0" applyFill="1" applyBorder="1" applyProtection="1">
      <protection locked="0"/>
    </xf>
    <xf numFmtId="0" fontId="0" fillId="17" borderId="5" xfId="0" applyFill="1" applyBorder="1"/>
    <xf numFmtId="4" fontId="0" fillId="16" borderId="46" xfId="0" applyNumberFormat="1" applyFill="1" applyBorder="1" applyProtection="1">
      <protection locked="0"/>
    </xf>
    <xf numFmtId="3" fontId="0" fillId="17" borderId="5" xfId="0" applyNumberFormat="1" applyFill="1" applyBorder="1"/>
    <xf numFmtId="9" fontId="0" fillId="17" borderId="46" xfId="2" applyFont="1" applyFill="1" applyBorder="1"/>
    <xf numFmtId="3" fontId="0" fillId="16" borderId="5" xfId="0" applyNumberFormat="1" applyFill="1" applyBorder="1"/>
    <xf numFmtId="167" fontId="0" fillId="16" borderId="46" xfId="0" applyNumberFormat="1" applyFill="1" applyBorder="1" applyProtection="1">
      <protection locked="0"/>
    </xf>
    <xf numFmtId="168" fontId="0" fillId="17" borderId="5" xfId="0" applyNumberFormat="1" applyFill="1" applyBorder="1"/>
    <xf numFmtId="9" fontId="0" fillId="17" borderId="12" xfId="2" applyFont="1" applyFill="1" applyBorder="1"/>
    <xf numFmtId="0" fontId="0" fillId="18" borderId="4" xfId="0" applyFill="1" applyBorder="1" applyProtection="1">
      <protection locked="0"/>
    </xf>
    <xf numFmtId="14" fontId="0" fillId="18" borderId="46" xfId="0" applyNumberFormat="1" applyFill="1" applyBorder="1" applyProtection="1">
      <protection locked="0"/>
    </xf>
    <xf numFmtId="14" fontId="0" fillId="19" borderId="46" xfId="0" applyNumberFormat="1" applyFill="1" applyBorder="1" applyProtection="1">
      <protection locked="0"/>
    </xf>
    <xf numFmtId="0" fontId="0" fillId="19" borderId="46" xfId="0" applyFill="1" applyBorder="1" applyProtection="1">
      <protection locked="0"/>
    </xf>
    <xf numFmtId="0" fontId="0" fillId="19" borderId="5" xfId="0" applyFill="1" applyBorder="1"/>
    <xf numFmtId="0" fontId="4" fillId="16" borderId="46" xfId="3" applyNumberFormat="1" applyFill="1" applyBorder="1" applyProtection="1">
      <protection locked="0"/>
    </xf>
    <xf numFmtId="0" fontId="0" fillId="2" borderId="3" xfId="0" quotePrefix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horizontal="center" vertical="center"/>
      <protection hidden="1"/>
    </xf>
    <xf numFmtId="0" fontId="0" fillId="2" borderId="43" xfId="0" applyFill="1" applyBorder="1" applyAlignment="1" applyProtection="1">
      <alignment horizontal="center" vertical="center"/>
      <protection hidden="1"/>
    </xf>
    <xf numFmtId="0" fontId="0" fillId="2" borderId="49" xfId="0" applyFill="1" applyBorder="1" applyAlignment="1" applyProtection="1">
      <alignment horizontal="center" vertical="center"/>
      <protection hidden="1"/>
    </xf>
    <xf numFmtId="0" fontId="5" fillId="3" borderId="0" xfId="0" applyFont="1" applyFill="1"/>
    <xf numFmtId="9" fontId="1" fillId="2" borderId="6" xfId="2" applyFont="1" applyFill="1" applyBorder="1" applyAlignment="1" applyProtection="1">
      <alignment horizontal="center" vertical="center"/>
      <protection locked="0"/>
    </xf>
    <xf numFmtId="9" fontId="1" fillId="2" borderId="1" xfId="2" applyFont="1" applyFill="1" applyBorder="1" applyAlignment="1" applyProtection="1">
      <alignment horizontal="center" vertical="center"/>
      <protection locked="0"/>
    </xf>
    <xf numFmtId="9" fontId="1" fillId="2" borderId="2" xfId="2" applyFont="1" applyFill="1" applyBorder="1" applyAlignment="1" applyProtection="1">
      <alignment horizontal="center" vertical="center"/>
      <protection locked="0"/>
    </xf>
    <xf numFmtId="9" fontId="2" fillId="9" borderId="14" xfId="2" applyFont="1" applyFill="1" applyBorder="1" applyAlignment="1" applyProtection="1">
      <alignment vertical="center"/>
      <protection hidden="1"/>
    </xf>
    <xf numFmtId="0" fontId="2" fillId="7" borderId="6" xfId="0" applyFont="1" applyFill="1" applyBorder="1" applyAlignment="1" applyProtection="1">
      <alignment horizontal="center" vertical="center"/>
      <protection hidden="1"/>
    </xf>
    <xf numFmtId="0" fontId="2" fillId="7" borderId="11" xfId="0" applyFont="1" applyFill="1" applyBorder="1" applyAlignment="1" applyProtection="1">
      <alignment horizontal="center" vertical="center"/>
      <protection hidden="1"/>
    </xf>
    <xf numFmtId="0" fontId="19" fillId="21" borderId="6" xfId="0" applyFont="1" applyFill="1" applyBorder="1" applyAlignment="1" applyProtection="1">
      <alignment horizontal="center" vertical="center"/>
      <protection hidden="1"/>
    </xf>
    <xf numFmtId="0" fontId="12" fillId="21" borderId="1" xfId="0" applyFont="1" applyFill="1" applyBorder="1" applyAlignment="1" applyProtection="1">
      <alignment horizontal="center" vertical="center"/>
      <protection locked="0"/>
    </xf>
    <xf numFmtId="0" fontId="2" fillId="7" borderId="6" xfId="0" applyFont="1" applyFill="1" applyBorder="1" applyAlignment="1" applyProtection="1">
      <alignment horizontal="center" vertical="center"/>
      <protection hidden="1"/>
    </xf>
    <xf numFmtId="0" fontId="2" fillId="7" borderId="11" xfId="0" applyFont="1" applyFill="1" applyBorder="1" applyAlignment="1" applyProtection="1">
      <alignment horizontal="center" vertical="center"/>
      <protection hidden="1"/>
    </xf>
    <xf numFmtId="3" fontId="2" fillId="9" borderId="6" xfId="0" applyNumberFormat="1" applyFont="1" applyFill="1" applyBorder="1" applyAlignment="1" applyProtection="1">
      <alignment horizontal="center" vertical="center"/>
      <protection hidden="1"/>
    </xf>
    <xf numFmtId="3" fontId="2" fillId="9" borderId="7" xfId="0" applyNumberFormat="1" applyFont="1" applyFill="1" applyBorder="1" applyAlignment="1" applyProtection="1">
      <alignment horizontal="center" vertical="center"/>
      <protection hidden="1"/>
    </xf>
    <xf numFmtId="0" fontId="19" fillId="0" borderId="50" xfId="0" applyFont="1" applyBorder="1" applyAlignment="1">
      <alignment horizontal="left" vertical="top" wrapText="1" indent="1"/>
    </xf>
    <xf numFmtId="0" fontId="19" fillId="0" borderId="52" xfId="0" applyFont="1" applyBorder="1" applyAlignment="1">
      <alignment horizontal="left" vertical="top" wrapText="1" indent="1"/>
    </xf>
    <xf numFmtId="0" fontId="19" fillId="0" borderId="29" xfId="0" applyFont="1" applyBorder="1" applyAlignment="1">
      <alignment horizontal="left" vertical="top" wrapText="1" indent="1"/>
    </xf>
    <xf numFmtId="0" fontId="19" fillId="0" borderId="53" xfId="0" applyFont="1" applyBorder="1" applyAlignment="1">
      <alignment horizontal="left" vertical="top" wrapText="1" indent="1"/>
    </xf>
    <xf numFmtId="0" fontId="17" fillId="3" borderId="30" xfId="0" applyFont="1" applyFill="1" applyBorder="1" applyAlignment="1" applyProtection="1">
      <alignment horizontal="left" vertical="center" wrapText="1"/>
      <protection hidden="1"/>
    </xf>
    <xf numFmtId="0" fontId="17" fillId="3" borderId="31" xfId="0" applyFont="1" applyFill="1" applyBorder="1" applyAlignment="1" applyProtection="1">
      <alignment horizontal="left" vertical="center" wrapText="1"/>
      <protection hidden="1"/>
    </xf>
    <xf numFmtId="0" fontId="17" fillId="20" borderId="1" xfId="0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left" wrapText="1"/>
    </xf>
    <xf numFmtId="0" fontId="0" fillId="0" borderId="34" xfId="0" applyBorder="1" applyAlignment="1">
      <alignment horizontal="left"/>
    </xf>
    <xf numFmtId="0" fontId="2" fillId="7" borderId="35" xfId="0" applyFont="1" applyFill="1" applyBorder="1" applyAlignment="1" applyProtection="1">
      <alignment horizontal="center" vertical="center"/>
      <protection hidden="1"/>
    </xf>
    <xf numFmtId="0" fontId="2" fillId="7" borderId="34" xfId="0" applyFont="1" applyFill="1" applyBorder="1" applyAlignment="1" applyProtection="1">
      <alignment horizontal="center" vertical="center"/>
      <protection hidden="1"/>
    </xf>
    <xf numFmtId="0" fontId="0" fillId="0" borderId="8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4" fontId="0" fillId="2" borderId="36" xfId="0" applyNumberFormat="1" applyFill="1" applyBorder="1" applyAlignment="1" applyProtection="1">
      <alignment horizontal="center" vertical="center"/>
      <protection locked="0"/>
    </xf>
    <xf numFmtId="4" fontId="0" fillId="2" borderId="37" xfId="0" applyNumberForma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2" fillId="2" borderId="4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3" fontId="2" fillId="9" borderId="24" xfId="1" applyNumberFormat="1" applyFont="1" applyFill="1" applyBorder="1" applyAlignment="1" applyProtection="1">
      <alignment horizontal="center" vertical="center"/>
      <protection hidden="1"/>
    </xf>
    <xf numFmtId="3" fontId="2" fillId="9" borderId="10" xfId="1" applyNumberFormat="1" applyFont="1" applyFill="1" applyBorder="1" applyAlignment="1" applyProtection="1">
      <alignment horizontal="center" vertical="center"/>
      <protection hidden="1"/>
    </xf>
    <xf numFmtId="3" fontId="2" fillId="9" borderId="6" xfId="1" applyNumberFormat="1" applyFont="1" applyFill="1" applyBorder="1" applyAlignment="1" applyProtection="1">
      <alignment horizontal="center" vertical="center"/>
      <protection hidden="1"/>
    </xf>
    <xf numFmtId="3" fontId="2" fillId="9" borderId="7" xfId="1" applyNumberFormat="1" applyFont="1" applyFill="1" applyBorder="1" applyAlignment="1" applyProtection="1">
      <alignment horizontal="center" vertical="center"/>
      <protection hidden="1"/>
    </xf>
    <xf numFmtId="3" fontId="2" fillId="9" borderId="11" xfId="0" applyNumberFormat="1" applyFont="1" applyFill="1" applyBorder="1" applyAlignment="1" applyProtection="1">
      <alignment horizontal="center" vertical="center"/>
      <protection hidden="1"/>
    </xf>
    <xf numFmtId="3" fontId="2" fillId="9" borderId="13" xfId="1" applyNumberFormat="1" applyFont="1" applyFill="1" applyBorder="1" applyAlignment="1" applyProtection="1">
      <alignment horizontal="center" vertical="center"/>
      <protection hidden="1"/>
    </xf>
    <xf numFmtId="3" fontId="2" fillId="9" borderId="11" xfId="1" applyNumberFormat="1" applyFont="1" applyFill="1" applyBorder="1" applyAlignment="1" applyProtection="1">
      <alignment horizontal="center" vertical="center"/>
      <protection hidden="1"/>
    </xf>
    <xf numFmtId="0" fontId="3" fillId="6" borderId="27" xfId="0" applyFont="1" applyFill="1" applyBorder="1" applyAlignment="1">
      <alignment horizontal="center" vertical="center"/>
    </xf>
    <xf numFmtId="0" fontId="3" fillId="6" borderId="28" xfId="0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0" fillId="0" borderId="8" xfId="0" applyBorder="1"/>
    <xf numFmtId="0" fontId="0" fillId="0" borderId="7" xfId="0" applyBorder="1"/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3" borderId="8" xfId="0" applyFill="1" applyBorder="1"/>
    <xf numFmtId="0" fontId="0" fillId="3" borderId="7" xfId="0" applyFill="1" applyBorder="1"/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11" borderId="18" xfId="0" applyFont="1" applyFill="1" applyBorder="1" applyAlignment="1" applyProtection="1">
      <alignment horizontal="left" vertical="top"/>
      <protection hidden="1"/>
    </xf>
    <xf numFmtId="0" fontId="2" fillId="11" borderId="32" xfId="0" applyFont="1" applyFill="1" applyBorder="1" applyAlignment="1" applyProtection="1">
      <alignment horizontal="left" vertical="top"/>
      <protection hidden="1"/>
    </xf>
    <xf numFmtId="0" fontId="2" fillId="11" borderId="33" xfId="0" applyFont="1" applyFill="1" applyBorder="1" applyAlignment="1" applyProtection="1">
      <alignment horizontal="left" vertical="top"/>
      <protection hidden="1"/>
    </xf>
    <xf numFmtId="0" fontId="17" fillId="3" borderId="50" xfId="0" applyFont="1" applyFill="1" applyBorder="1" applyAlignment="1" applyProtection="1">
      <alignment horizontal="left" vertical="center" wrapText="1"/>
      <protection hidden="1"/>
    </xf>
    <xf numFmtId="0" fontId="17" fillId="3" borderId="51" xfId="0" applyFont="1" applyFill="1" applyBorder="1" applyAlignment="1" applyProtection="1">
      <alignment horizontal="left" vertical="center" wrapText="1"/>
      <protection hidden="1"/>
    </xf>
    <xf numFmtId="0" fontId="17" fillId="3" borderId="29" xfId="0" applyFont="1" applyFill="1" applyBorder="1" applyAlignment="1" applyProtection="1">
      <alignment horizontal="left" vertical="center" wrapText="1"/>
      <protection hidden="1"/>
    </xf>
    <xf numFmtId="0" fontId="17" fillId="3" borderId="0" xfId="0" applyFont="1" applyFill="1" applyAlignment="1" applyProtection="1">
      <alignment horizontal="left" vertical="center" wrapText="1"/>
      <protection hidden="1"/>
    </xf>
    <xf numFmtId="0" fontId="0" fillId="12" borderId="4" xfId="0" applyFill="1" applyBorder="1" applyAlignment="1">
      <alignment horizontal="center"/>
    </xf>
    <xf numFmtId="0" fontId="0" fillId="12" borderId="38" xfId="0" applyFill="1" applyBorder="1" applyAlignment="1">
      <alignment horizontal="center"/>
    </xf>
    <xf numFmtId="0" fontId="0" fillId="12" borderId="40" xfId="0" applyFill="1" applyBorder="1" applyAlignment="1">
      <alignment horizontal="center"/>
    </xf>
    <xf numFmtId="0" fontId="0" fillId="12" borderId="41" xfId="0" applyFill="1" applyBorder="1" applyAlignment="1">
      <alignment horizontal="center"/>
    </xf>
    <xf numFmtId="0" fontId="0" fillId="13" borderId="27" xfId="0" applyFill="1" applyBorder="1" applyAlignment="1">
      <alignment horizontal="center"/>
    </xf>
    <xf numFmtId="0" fontId="0" fillId="13" borderId="28" xfId="0" applyFill="1" applyBorder="1" applyAlignment="1">
      <alignment horizontal="center"/>
    </xf>
    <xf numFmtId="0" fontId="0" fillId="14" borderId="27" xfId="0" applyFill="1" applyBorder="1" applyAlignment="1">
      <alignment horizontal="center"/>
    </xf>
    <xf numFmtId="0" fontId="0" fillId="14" borderId="39" xfId="0" applyFill="1" applyBorder="1" applyAlignment="1">
      <alignment horizontal="center"/>
    </xf>
    <xf numFmtId="0" fontId="0" fillId="14" borderId="28" xfId="0" applyFill="1" applyBorder="1" applyAlignment="1">
      <alignment horizontal="center"/>
    </xf>
    <xf numFmtId="0" fontId="0" fillId="15" borderId="26" xfId="0" applyFill="1" applyBorder="1" applyAlignment="1">
      <alignment horizontal="center"/>
    </xf>
    <xf numFmtId="0" fontId="0" fillId="15" borderId="5" xfId="0" applyFill="1" applyBorder="1" applyAlignment="1">
      <alignment horizontal="center"/>
    </xf>
    <xf numFmtId="0" fontId="0" fillId="15" borderId="43" xfId="0" applyFill="1" applyBorder="1" applyAlignment="1">
      <alignment horizontal="center"/>
    </xf>
    <xf numFmtId="0" fontId="0" fillId="15" borderId="44" xfId="0" applyFill="1" applyBorder="1" applyAlignment="1">
      <alignment horizontal="center"/>
    </xf>
    <xf numFmtId="0" fontId="0" fillId="10" borderId="5" xfId="0" applyFill="1" applyBorder="1" applyAlignment="1">
      <alignment horizontal="center"/>
    </xf>
    <xf numFmtId="0" fontId="0" fillId="10" borderId="44" xfId="0" applyFill="1" applyBorder="1" applyAlignment="1">
      <alignment horizontal="center"/>
    </xf>
    <xf numFmtId="0" fontId="0" fillId="9" borderId="39" xfId="0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4" borderId="6" xfId="0" applyFill="1" applyBorder="1" applyAlignment="1">
      <alignment horizontal="center"/>
    </xf>
    <xf numFmtId="0" fontId="0" fillId="14" borderId="42" xfId="0" applyFill="1" applyBorder="1" applyAlignment="1">
      <alignment horizontal="center"/>
    </xf>
    <xf numFmtId="0" fontId="0" fillId="14" borderId="7" xfId="0" applyFill="1" applyBorder="1" applyAlignment="1">
      <alignment horizontal="center"/>
    </xf>
    <xf numFmtId="0" fontId="0" fillId="13" borderId="5" xfId="0" applyFill="1" applyBorder="1" applyAlignment="1">
      <alignment horizontal="center"/>
    </xf>
    <xf numFmtId="0" fontId="0" fillId="13" borderId="44" xfId="0" applyFill="1" applyBorder="1" applyAlignment="1">
      <alignment horizontal="center"/>
    </xf>
    <xf numFmtId="0" fontId="0" fillId="3" borderId="0" xfId="0" quotePrefix="1" applyFill="1" applyAlignment="1" applyProtection="1">
      <alignment horizontal="left" vertical="top" wrapText="1"/>
      <protection hidden="1"/>
    </xf>
    <xf numFmtId="0" fontId="0" fillId="0" borderId="6" xfId="0" applyBorder="1" applyAlignment="1" applyProtection="1">
      <alignment horizontal="left" vertical="center" wrapText="1"/>
      <protection hidden="1"/>
    </xf>
    <xf numFmtId="0" fontId="0" fillId="0" borderId="7" xfId="0" applyBorder="1" applyAlignment="1" applyProtection="1">
      <alignment horizontal="left" vertical="center"/>
      <protection hidden="1"/>
    </xf>
    <xf numFmtId="0" fontId="0" fillId="3" borderId="0" xfId="0" applyFill="1" applyAlignment="1" applyProtection="1">
      <alignment horizontal="left"/>
      <protection hidden="1"/>
    </xf>
    <xf numFmtId="0" fontId="0" fillId="3" borderId="0" xfId="0" applyFill="1" applyAlignment="1" applyProtection="1">
      <alignment horizontal="right"/>
      <protection hidden="1"/>
    </xf>
  </cellXfs>
  <cellStyles count="4">
    <cellStyle name="Komma" xfId="1" builtinId="3"/>
    <cellStyle name="Link" xfId="3" builtinId="8"/>
    <cellStyle name="Prozent" xfId="2" builtinId="5"/>
    <cellStyle name="Standard" xfId="0" builtinId="0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C0006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5" Type="http://schemas.openxmlformats.org/officeDocument/2006/relationships/customXml" Target="../customXml/item3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2190750</xdr:colOff>
      <xdr:row>0</xdr:row>
      <xdr:rowOff>69850</xdr:rowOff>
    </xdr:from>
    <xdr:ext cx="3527426" cy="83567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A7E9EEE7-E383-49CB-B819-B37311ACDCAC}"/>
            </a:ext>
          </a:extLst>
        </xdr:cNvPr>
        <xdr:cNvSpPr txBox="1"/>
      </xdr:nvSpPr>
      <xdr:spPr>
        <a:xfrm>
          <a:off x="2362200" y="69850"/>
          <a:ext cx="3527426" cy="835678"/>
        </a:xfrm>
        <a:prstGeom prst="rect">
          <a:avLst/>
        </a:prstGeom>
        <a:solidFill>
          <a:srgbClr val="FF0000"/>
        </a:solidFill>
      </xdr:spPr>
      <xdr:txBody>
        <a:bodyPr vertOverflow="clip" horzOverflow="clip" wrap="square" rtlCol="0" anchor="t">
          <a:spAutoFit/>
        </a:bodyPr>
        <a:lstStyle/>
        <a:p>
          <a:pPr>
            <a:lnSpc>
              <a:spcPts val="2000"/>
            </a:lnSpc>
          </a:pPr>
          <a:r>
            <a:rPr lang="de-CH" sz="1100" dirty="0" err="1"/>
            <a:t>Il modello di impatto è ancora in fase di elaborazione. Vi preghiamo di contattarci se avete bisogno di una traduzione in italiano.</a:t>
          </a:r>
        </a:p>
      </xdr:txBody>
    </xdr:sp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EBP">
  <a:themeElements>
    <a:clrScheme name="EBP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B3323D"/>
      </a:accent1>
      <a:accent2>
        <a:srgbClr val="F2E0DF"/>
      </a:accent2>
      <a:accent3>
        <a:srgbClr val="CA6F79"/>
      </a:accent3>
      <a:accent4>
        <a:srgbClr val="988C88"/>
      </a:accent4>
      <a:accent5>
        <a:srgbClr val="EAE5E4"/>
      </a:accent5>
      <a:accent6>
        <a:srgbClr val="C6BEBA"/>
      </a:accent6>
      <a:hlink>
        <a:srgbClr val="467886"/>
      </a:hlink>
      <a:folHlink>
        <a:srgbClr val="B02D39"/>
      </a:folHlink>
    </a:clrScheme>
    <a:fontScheme name="EBP Schriften">
      <a:majorFont>
        <a:latin typeface="Times New Roman"/>
        <a:ea typeface=""/>
        <a:cs typeface=""/>
      </a:majorFont>
      <a:minorFont>
        <a:latin typeface="Arial"/>
        <a:ea typeface=""/>
        <a:cs typeface="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/>
      </a:spPr>
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<a:prstTxWarp prst="textNoShape">
          <a:avLst/>
        </a:prstTxWarp>
        <a:noAutofit/>
      </a:bodyPr>
      <a:lstStyle>
        <a:defPPr algn="ctr">
          <a:defRPr sz="1500" dirty="0"/>
        </a:defPPr>
      </a:lstStyle>
      <a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a:style>
    </a:spDef>
    <a:lnDef>
      <a:spPr>
        <a:ln w="3175">
          <a:solidFill>
            <a:schemeClr val="tx1"/>
          </a:solidFill>
          <a:tailEnd type="none" w="lg" len="lg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>
          <a:lnSpc>
            <a:spcPts val="2000"/>
          </a:lnSpc>
          <a:defRPr sz="1500" dirty="0" err="1" smtClean="0"/>
        </a:defPPr>
      </a:lstStyle>
    </a:txDef>
  </a:objectDefaults>
  <a:extraClrSchemeLst/>
  <a:extLst>
    <a:ext uri="{05A4C25C-085E-4340-85A3-A5531E510DB2}">
      <thm15:themeFamily xmlns:thm15="http://schemas.microsoft.com/office/thememl/2012/main" name="EBP" id="{B1504A7B-2EB5-4CD1-857D-307C559CAE37}" vid="{E0C4C5AB-53EE-494D-9399-1ACB368B7BC1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lorwatt@ebp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4A251-BF75-4426-9725-78FBA30A8374}">
  <dimension ref="B1:AO5"/>
  <sheetViews>
    <sheetView topLeftCell="W1" workbookViewId="0">
      <selection activeCell="AB9" sqref="AB9"/>
    </sheetView>
  </sheetViews>
  <sheetFormatPr baseColWidth="10" defaultColWidth="11.453125" defaultRowHeight="12.5" x14ac:dyDescent="0.25"/>
  <cols>
    <col min="1" max="1" width="4.453125" customWidth="1"/>
    <col min="37" max="37" width="13.54296875" customWidth="1"/>
    <col min="38" max="38" width="13.81640625" customWidth="1"/>
    <col min="40" max="40" width="13.54296875" customWidth="1"/>
  </cols>
  <sheetData>
    <row r="1" spans="2:41" ht="13" thickBot="1" x14ac:dyDescent="0.3"/>
    <row r="2" spans="2:41" x14ac:dyDescent="0.25">
      <c r="B2" s="177" t="s">
        <v>0</v>
      </c>
      <c r="C2" s="178"/>
      <c r="D2" s="181" t="s">
        <v>1</v>
      </c>
      <c r="E2" s="182"/>
      <c r="F2" s="183" t="s">
        <v>2</v>
      </c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5"/>
      <c r="U2" s="186" t="s">
        <v>3</v>
      </c>
      <c r="V2" s="187"/>
      <c r="W2" s="187"/>
      <c r="X2" s="187"/>
      <c r="Y2" s="187"/>
      <c r="Z2" s="187"/>
      <c r="AA2" s="190" t="s">
        <v>4</v>
      </c>
      <c r="AB2" s="190"/>
      <c r="AC2" s="198" t="s">
        <v>5</v>
      </c>
      <c r="AD2" s="198"/>
      <c r="AE2" s="198"/>
      <c r="AF2" s="192" t="s">
        <v>6</v>
      </c>
      <c r="AG2" s="192"/>
      <c r="AH2" s="192"/>
      <c r="AI2" s="192"/>
      <c r="AJ2" s="192"/>
      <c r="AK2" s="192"/>
      <c r="AL2" s="192"/>
      <c r="AM2" s="192"/>
      <c r="AN2" s="192"/>
      <c r="AO2" s="193"/>
    </row>
    <row r="3" spans="2:41" x14ac:dyDescent="0.25">
      <c r="B3" s="179"/>
      <c r="C3" s="180"/>
      <c r="D3" s="85" t="s">
        <v>7</v>
      </c>
      <c r="E3" s="85" t="s">
        <v>8</v>
      </c>
      <c r="F3" s="194" t="s">
        <v>9</v>
      </c>
      <c r="G3" s="194"/>
      <c r="H3" s="194"/>
      <c r="I3" s="194"/>
      <c r="J3" s="194"/>
      <c r="K3" s="194" t="s">
        <v>10</v>
      </c>
      <c r="L3" s="194"/>
      <c r="M3" s="194"/>
      <c r="N3" s="194" t="s">
        <v>11</v>
      </c>
      <c r="O3" s="194"/>
      <c r="P3" s="194"/>
      <c r="Q3" s="194"/>
      <c r="R3" s="195" t="s">
        <v>12</v>
      </c>
      <c r="S3" s="196"/>
      <c r="T3" s="197"/>
      <c r="U3" s="188"/>
      <c r="V3" s="189"/>
      <c r="W3" s="189"/>
      <c r="X3" s="189"/>
      <c r="Y3" s="189"/>
      <c r="Z3" s="189"/>
      <c r="AA3" s="191"/>
      <c r="AB3" s="191"/>
      <c r="AC3" s="199"/>
      <c r="AD3" s="199"/>
      <c r="AE3" s="199"/>
      <c r="AF3" s="86" t="s">
        <v>13</v>
      </c>
      <c r="AG3" s="86" t="s">
        <v>14</v>
      </c>
      <c r="AH3" s="86" t="s">
        <v>15</v>
      </c>
      <c r="AI3" s="86" t="s">
        <v>15</v>
      </c>
      <c r="AJ3" s="86" t="s">
        <v>16</v>
      </c>
      <c r="AK3" s="86" t="s">
        <v>17</v>
      </c>
      <c r="AL3" s="86" t="s">
        <v>18</v>
      </c>
      <c r="AM3" s="86" t="s">
        <v>19</v>
      </c>
      <c r="AN3" s="86" t="s">
        <v>20</v>
      </c>
      <c r="AO3" s="87" t="s">
        <v>21</v>
      </c>
    </row>
    <row r="4" spans="2:41" ht="13" thickBot="1" x14ac:dyDescent="0.3">
      <c r="B4" s="88" t="s">
        <v>22</v>
      </c>
      <c r="C4" s="89" t="s">
        <v>23</v>
      </c>
      <c r="D4" s="89"/>
      <c r="E4" s="89"/>
      <c r="F4" s="89" t="s">
        <v>24</v>
      </c>
      <c r="G4" s="89" t="s">
        <v>25</v>
      </c>
      <c r="H4" s="89" t="s">
        <v>26</v>
      </c>
      <c r="I4" s="89" t="s">
        <v>27</v>
      </c>
      <c r="J4" s="89" t="s">
        <v>28</v>
      </c>
      <c r="K4" s="89" t="s">
        <v>24</v>
      </c>
      <c r="L4" s="89" t="s">
        <v>27</v>
      </c>
      <c r="M4" s="89" t="s">
        <v>28</v>
      </c>
      <c r="N4" s="89" t="s">
        <v>29</v>
      </c>
      <c r="O4" s="89" t="s">
        <v>30</v>
      </c>
      <c r="P4" s="89" t="s">
        <v>31</v>
      </c>
      <c r="Q4" s="89" t="s">
        <v>32</v>
      </c>
      <c r="R4" s="89" t="s">
        <v>33</v>
      </c>
      <c r="S4" s="89" t="s">
        <v>34</v>
      </c>
      <c r="T4" s="89" t="s">
        <v>35</v>
      </c>
      <c r="U4" s="89" t="s">
        <v>29</v>
      </c>
      <c r="V4" s="89" t="s">
        <v>36</v>
      </c>
      <c r="W4" s="89" t="s">
        <v>27</v>
      </c>
      <c r="X4" s="89" t="s">
        <v>28</v>
      </c>
      <c r="Y4" s="89" t="s">
        <v>31</v>
      </c>
      <c r="Z4" s="89" t="s">
        <v>32</v>
      </c>
      <c r="AA4" s="89" t="s">
        <v>23</v>
      </c>
      <c r="AB4" s="89" t="s">
        <v>8</v>
      </c>
      <c r="AC4" s="89" t="s">
        <v>5</v>
      </c>
      <c r="AD4" s="89" t="s">
        <v>37</v>
      </c>
      <c r="AE4" s="89" t="s">
        <v>38</v>
      </c>
      <c r="AF4" s="89" t="s">
        <v>39</v>
      </c>
      <c r="AG4" s="89" t="s">
        <v>39</v>
      </c>
      <c r="AH4" s="89" t="s">
        <v>39</v>
      </c>
      <c r="AI4" s="89" t="s">
        <v>40</v>
      </c>
      <c r="AJ4" s="89" t="s">
        <v>41</v>
      </c>
      <c r="AK4" s="89" t="s">
        <v>42</v>
      </c>
      <c r="AL4" s="89" t="s">
        <v>43</v>
      </c>
      <c r="AM4" s="89" t="s">
        <v>44</v>
      </c>
      <c r="AN4" s="89" t="s">
        <v>42</v>
      </c>
      <c r="AO4" s="90" t="s">
        <v>40</v>
      </c>
    </row>
    <row r="5" spans="2:41" x14ac:dyDescent="0.25">
      <c r="B5" s="101"/>
      <c r="C5" s="91">
        <f ca="1">TODAY()</f>
        <v>46304</v>
      </c>
      <c r="D5" s="102"/>
      <c r="E5" s="91" t="s">
        <v>45</v>
      </c>
      <c r="F5" s="92">
        <f>'Allgemeine Angaben'!C17</f>
        <v>0</v>
      </c>
      <c r="G5" s="92">
        <f>'Allgemeine Angaben'!C19</f>
        <v>0</v>
      </c>
      <c r="H5" s="92">
        <f>'Allgemeine Angaben'!C20</f>
        <v>0</v>
      </c>
      <c r="I5" s="92">
        <f>'Allgemeine Angaben'!C21</f>
        <v>0</v>
      </c>
      <c r="J5" s="93">
        <f>'Allgemeine Angaben'!C22</f>
        <v>0</v>
      </c>
      <c r="K5" s="103"/>
      <c r="L5" s="104"/>
      <c r="M5" s="105"/>
      <c r="N5" s="92">
        <f>'Allgemeine Angaben'!C24</f>
        <v>0</v>
      </c>
      <c r="O5" s="103"/>
      <c r="P5" s="106">
        <f>'Allgemeine Angaben'!C25</f>
        <v>0</v>
      </c>
      <c r="Q5" s="92">
        <f>'Allgemeine Angaben'!C26</f>
        <v>0</v>
      </c>
      <c r="R5" s="103"/>
      <c r="S5" s="103"/>
      <c r="T5" s="103"/>
      <c r="U5" s="92">
        <f>'Allgemeine Angaben'!C11</f>
        <v>0</v>
      </c>
      <c r="V5" s="92">
        <f>'Allgemeine Angaben'!C12</f>
        <v>0</v>
      </c>
      <c r="W5" s="104"/>
      <c r="X5" s="105"/>
      <c r="Y5" s="106">
        <f>'Allgemeine Angaben'!C13</f>
        <v>0</v>
      </c>
      <c r="Z5" s="92">
        <f>'Allgemeine Angaben'!C14</f>
        <v>0</v>
      </c>
      <c r="AA5" s="91"/>
      <c r="AB5" s="91" t="s">
        <v>46</v>
      </c>
      <c r="AC5" s="91" t="s">
        <v>47</v>
      </c>
      <c r="AD5" s="91" t="s">
        <v>48</v>
      </c>
      <c r="AE5" s="103"/>
      <c r="AF5" s="94" t="e">
        <f>Systemersatz_Lackieranlage!D32</f>
        <v>#DIV/0!</v>
      </c>
      <c r="AG5" s="94" t="e">
        <f>Systemersatz_Lackieranlage!F32</f>
        <v>#DIV/0!</v>
      </c>
      <c r="AH5" s="95" t="e">
        <f>Systemersatz_Lackieranlage!C38</f>
        <v>#DIV/0!</v>
      </c>
      <c r="AI5" s="96" t="e">
        <f>Systemersatz_Lackieranlage!C39</f>
        <v>#DIV/0!</v>
      </c>
      <c r="AJ5" s="97" t="e">
        <f>AH5*15*0.75</f>
        <v>#DIV/0!</v>
      </c>
      <c r="AK5" s="98">
        <f>Systemersatz_Lackieranlage!F35</f>
        <v>0</v>
      </c>
      <c r="AL5" s="98" t="e">
        <f>Systemersatz_Lackieranlage!C42</f>
        <v>#DIV/0!</v>
      </c>
      <c r="AM5" s="99" t="e">
        <f>Systemersatz_Lackieranlage!C43</f>
        <v>#DIV/0!</v>
      </c>
      <c r="AN5" s="98" t="e">
        <f>Systemersatz_Lackieranlage!C45</f>
        <v>#DIV/0!</v>
      </c>
      <c r="AO5" s="100" t="e">
        <f>Systemersatz_Lackieranlage!C46</f>
        <v>#DIV/0!</v>
      </c>
    </row>
  </sheetData>
  <mergeCells count="11">
    <mergeCell ref="AF2:AO2"/>
    <mergeCell ref="F3:J3"/>
    <mergeCell ref="K3:M3"/>
    <mergeCell ref="N3:Q3"/>
    <mergeCell ref="R3:T3"/>
    <mergeCell ref="AC2:AE3"/>
    <mergeCell ref="B2:C3"/>
    <mergeCell ref="D2:E2"/>
    <mergeCell ref="F2:T2"/>
    <mergeCell ref="U2:Z3"/>
    <mergeCell ref="AA2:AB3"/>
  </mergeCells>
  <dataValidations count="2">
    <dataValidation type="list" allowBlank="1" showInputMessage="1" showErrorMessage="1" sqref="AB5" xr:uid="{D890DD40-7F6B-40C6-A13A-9A6CF9B22697}">
      <formula1>"reserviert, ausbezahlt, abgelehnt"</formula1>
    </dataValidation>
    <dataValidation type="list" allowBlank="1" showInputMessage="1" showErrorMessage="1" sqref="AE5" xr:uid="{6ACC8AC1-6B54-40C5-A3CF-28DA706BCB2A}">
      <formula1>"Ja, Nein"</formula1>
    </dataValidation>
  </dataValidation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zoomScaleNormal="100" workbookViewId="0">
      <selection activeCell="C12" sqref="C12"/>
    </sheetView>
  </sheetViews>
  <sheetFormatPr baseColWidth="10" defaultColWidth="0" defaultRowHeight="12.5" zeroHeight="1" x14ac:dyDescent="0.25"/>
  <cols>
    <col min="1" max="1" width="2.453125" style="9" customWidth="1"/>
    <col min="2" max="2" width="58.54296875" style="4" customWidth="1"/>
    <col min="3" max="3" width="47.54296875" style="4" customWidth="1"/>
    <col min="4" max="4" width="2.453125" style="9" customWidth="1"/>
    <col min="5" max="7" width="0" style="4" hidden="1" customWidth="1"/>
    <col min="8" max="16384" width="11.453125" style="4" hidden="1"/>
  </cols>
  <sheetData>
    <row r="1" spans="2:3" x14ac:dyDescent="0.25">
      <c r="B1" s="9"/>
      <c r="C1" s="9"/>
    </row>
    <row r="2" spans="2:3" ht="19.5" customHeight="1" x14ac:dyDescent="0.25">
      <c r="B2" s="203" t="e" vm="1">
        <v>#VALUE!</v>
      </c>
      <c r="C2" s="204" t="e" vm="2">
        <v>#VALUE!</v>
      </c>
    </row>
    <row r="3" spans="2:3" ht="19.5" customHeight="1" x14ac:dyDescent="0.25">
      <c r="B3" s="203"/>
      <c r="C3" s="204"/>
    </row>
    <row r="4" spans="2:3" ht="19.5" customHeight="1" x14ac:dyDescent="0.25">
      <c r="B4" s="9"/>
      <c r="C4" s="9"/>
    </row>
    <row r="5" spans="2:3" s="9" customFormat="1" ht="18" x14ac:dyDescent="0.4">
      <c r="B5" s="10" t="s">
        <v>49</v>
      </c>
    </row>
    <row r="6" spans="2:3" s="9" customFormat="1" ht="18" x14ac:dyDescent="0.4">
      <c r="B6" s="10"/>
    </row>
    <row r="7" spans="2:3" s="9" customFormat="1" ht="15" customHeight="1" x14ac:dyDescent="0.25">
      <c r="B7" s="54" t="s">
        <v>50</v>
      </c>
      <c r="C7" s="54"/>
    </row>
    <row r="8" spans="2:3" s="9" customFormat="1" ht="15" customHeight="1" x14ac:dyDescent="0.25">
      <c r="B8" s="55" t="s">
        <v>51</v>
      </c>
      <c r="C8" s="55"/>
    </row>
    <row r="9" spans="2:3" s="9" customFormat="1" ht="13" thickBot="1" x14ac:dyDescent="0.3">
      <c r="B9" s="44"/>
    </row>
    <row r="10" spans="2:3" ht="13" x14ac:dyDescent="0.3">
      <c r="B10" s="56" t="s">
        <v>52</v>
      </c>
      <c r="C10" s="57"/>
    </row>
    <row r="11" spans="2:3" ht="17.25" customHeight="1" x14ac:dyDescent="0.25">
      <c r="B11" s="45" t="s">
        <v>29</v>
      </c>
      <c r="C11" s="28"/>
    </row>
    <row r="12" spans="2:3" ht="17.25" customHeight="1" x14ac:dyDescent="0.25">
      <c r="B12" s="45" t="s">
        <v>36</v>
      </c>
      <c r="C12" s="28"/>
    </row>
    <row r="13" spans="2:3" s="9" customFormat="1" ht="17.25" customHeight="1" x14ac:dyDescent="0.25">
      <c r="B13" s="45" t="s">
        <v>31</v>
      </c>
      <c r="C13" s="28"/>
    </row>
    <row r="14" spans="2:3" ht="17.25" customHeight="1" thickBot="1" x14ac:dyDescent="0.3">
      <c r="B14" s="46" t="s">
        <v>53</v>
      </c>
      <c r="C14" s="107"/>
    </row>
    <row r="15" spans="2:3" s="9" customFormat="1" ht="18" customHeight="1" thickBot="1" x14ac:dyDescent="0.35">
      <c r="B15" s="11"/>
      <c r="C15" s="17"/>
    </row>
    <row r="16" spans="2:3" ht="13" x14ac:dyDescent="0.3">
      <c r="B16" s="56" t="s">
        <v>54</v>
      </c>
      <c r="C16" s="58"/>
    </row>
    <row r="17" spans="2:6" ht="17.25" customHeight="1" x14ac:dyDescent="0.25">
      <c r="B17" s="45" t="s">
        <v>55</v>
      </c>
      <c r="C17" s="30"/>
    </row>
    <row r="18" spans="2:6" ht="17.25" customHeight="1" x14ac:dyDescent="0.25">
      <c r="B18" s="45" t="s">
        <v>56</v>
      </c>
      <c r="C18" s="47"/>
    </row>
    <row r="19" spans="2:6" s="9" customFormat="1" ht="17.25" customHeight="1" x14ac:dyDescent="0.25">
      <c r="B19" s="48" t="s">
        <v>25</v>
      </c>
      <c r="C19" s="28"/>
    </row>
    <row r="20" spans="2:6" s="9" customFormat="1" ht="17.25" customHeight="1" x14ac:dyDescent="0.25">
      <c r="B20" s="48" t="s">
        <v>26</v>
      </c>
      <c r="C20" s="28"/>
    </row>
    <row r="21" spans="2:6" ht="17.25" customHeight="1" x14ac:dyDescent="0.25">
      <c r="B21" s="33" t="s">
        <v>27</v>
      </c>
      <c r="C21" s="28"/>
    </row>
    <row r="22" spans="2:6" ht="17.25" customHeight="1" x14ac:dyDescent="0.25">
      <c r="B22" s="33" t="s">
        <v>28</v>
      </c>
      <c r="C22" s="28"/>
    </row>
    <row r="23" spans="2:6" ht="17.25" customHeight="1" x14ac:dyDescent="0.25">
      <c r="B23" s="45" t="s">
        <v>11</v>
      </c>
      <c r="C23" s="47"/>
    </row>
    <row r="24" spans="2:6" ht="17.25" customHeight="1" x14ac:dyDescent="0.25">
      <c r="B24" s="33" t="s">
        <v>29</v>
      </c>
      <c r="C24" s="28"/>
    </row>
    <row r="25" spans="2:6" ht="17.25" customHeight="1" x14ac:dyDescent="0.25">
      <c r="B25" s="33" t="s">
        <v>31</v>
      </c>
      <c r="C25" s="28"/>
    </row>
    <row r="26" spans="2:6" ht="17.25" customHeight="1" thickBot="1" x14ac:dyDescent="0.3">
      <c r="B26" s="49" t="s">
        <v>32</v>
      </c>
      <c r="C26" s="29"/>
    </row>
    <row r="27" spans="2:6" ht="17.25" hidden="1" customHeight="1" thickBot="1" x14ac:dyDescent="0.3">
      <c r="B27" s="50" t="s">
        <v>57</v>
      </c>
      <c r="C27" s="51">
        <v>15</v>
      </c>
    </row>
    <row r="28" spans="2:6" s="9" customFormat="1" ht="6.75" customHeight="1" thickBot="1" x14ac:dyDescent="0.35">
      <c r="B28" s="11"/>
      <c r="C28" s="17"/>
    </row>
    <row r="29" spans="2:6" ht="13.5" thickBot="1" x14ac:dyDescent="0.35">
      <c r="B29" s="59" t="s">
        <v>58</v>
      </c>
      <c r="C29" s="60"/>
      <c r="E29" s="9"/>
      <c r="F29" s="9"/>
    </row>
    <row r="30" spans="2:6" ht="17.25" customHeight="1" thickBot="1" x14ac:dyDescent="0.35">
      <c r="B30" s="32" t="s">
        <v>59</v>
      </c>
      <c r="C30" s="67" t="e">
        <f>Systemersatz_Lackieranlage!C38</f>
        <v>#DIV/0!</v>
      </c>
      <c r="D30" s="6"/>
      <c r="E30" s="6"/>
      <c r="F30" s="9"/>
    </row>
    <row r="31" spans="2:6" ht="17.25" customHeight="1" x14ac:dyDescent="0.25">
      <c r="B31" s="33" t="s">
        <v>60</v>
      </c>
      <c r="C31" s="116" t="e">
        <f>Systemersatz_Lackieranlage!C39</f>
        <v>#DIV/0!</v>
      </c>
      <c r="D31" s="7"/>
      <c r="E31" s="7"/>
      <c r="F31" s="9"/>
    </row>
    <row r="32" spans="2:6" ht="6.75" customHeight="1" thickBot="1" x14ac:dyDescent="0.35">
      <c r="B32" s="11"/>
      <c r="C32" s="17"/>
      <c r="D32" s="7"/>
      <c r="E32" s="7"/>
      <c r="F32" s="9"/>
    </row>
    <row r="33" spans="2:8" ht="17.25" customHeight="1" x14ac:dyDescent="0.3">
      <c r="B33" s="32" t="s">
        <v>61</v>
      </c>
      <c r="C33" s="67" t="e">
        <f>Systemersatz_Lackieranlage!C42</f>
        <v>#DIV/0!</v>
      </c>
      <c r="D33" s="6"/>
      <c r="E33" s="6"/>
      <c r="F33" s="9"/>
    </row>
    <row r="34" spans="2:8" ht="17.25" customHeight="1" x14ac:dyDescent="0.3">
      <c r="B34" s="52" t="s">
        <v>62</v>
      </c>
      <c r="C34" s="65">
        <f>Systemersatz_Lackieranlage!F35</f>
        <v>0</v>
      </c>
      <c r="D34" s="6"/>
      <c r="E34" s="6"/>
      <c r="F34" s="9"/>
    </row>
    <row r="35" spans="2:8" ht="17.25" customHeight="1" thickBot="1" x14ac:dyDescent="0.35">
      <c r="B35" s="53" t="s">
        <v>63</v>
      </c>
      <c r="C35" s="66" t="e">
        <f>Systemersatz_Lackieranlage!C43</f>
        <v>#DIV/0!</v>
      </c>
      <c r="D35" s="6"/>
      <c r="E35" s="6"/>
      <c r="F35" s="9"/>
      <c r="H35" s="4" t="s">
        <v>64</v>
      </c>
    </row>
    <row r="36" spans="2:8" ht="6.75" customHeight="1" thickBot="1" x14ac:dyDescent="0.35">
      <c r="B36" s="11"/>
      <c r="C36" s="17"/>
      <c r="D36" s="6"/>
      <c r="E36" s="6"/>
      <c r="F36" s="9"/>
    </row>
    <row r="37" spans="2:8" ht="17.25" customHeight="1" x14ac:dyDescent="0.3">
      <c r="B37" s="32" t="s">
        <v>65</v>
      </c>
      <c r="C37" s="67" t="e">
        <f>Systemersatz_Lackieranlage!C45</f>
        <v>#DIV/0!</v>
      </c>
      <c r="D37" s="6"/>
      <c r="E37" s="6"/>
      <c r="F37" s="9"/>
      <c r="H37" s="4">
        <f>IF(D18&lt;=7.5,40,IF(AND(7.5&lt;D18,D18&lt;=15),(40-15*(D18/7.5-1)),15))</f>
        <v>40</v>
      </c>
    </row>
    <row r="38" spans="2:8" ht="17.25" customHeight="1" thickBot="1" x14ac:dyDescent="0.3">
      <c r="B38" s="31" t="s">
        <v>66</v>
      </c>
      <c r="C38" s="68" t="e">
        <f>Systemersatz_Lackieranlage!C46</f>
        <v>#DIV/0!</v>
      </c>
      <c r="D38" s="8"/>
      <c r="E38" s="8"/>
      <c r="F38" s="9"/>
    </row>
    <row r="39" spans="2:8" x14ac:dyDescent="0.25">
      <c r="B39" s="9"/>
      <c r="C39" s="9"/>
      <c r="E39" s="9"/>
      <c r="F39" s="9"/>
    </row>
    <row r="40" spans="2:8" s="9" customFormat="1" ht="12" customHeight="1" x14ac:dyDescent="0.25"/>
    <row r="41" spans="2:8" ht="13" x14ac:dyDescent="0.3">
      <c r="B41" s="69" t="s">
        <v>67</v>
      </c>
      <c r="C41" s="69"/>
    </row>
    <row r="42" spans="2:8" ht="3" customHeight="1" x14ac:dyDescent="0.3">
      <c r="B42" s="12"/>
    </row>
    <row r="43" spans="2:8" ht="32.25" customHeight="1" x14ac:dyDescent="0.25">
      <c r="B43" s="201" t="s">
        <v>68</v>
      </c>
      <c r="C43" s="202"/>
    </row>
    <row r="44" spans="2:8" ht="30.75" customHeight="1" x14ac:dyDescent="0.25">
      <c r="B44" s="201" t="s">
        <v>69</v>
      </c>
      <c r="C44" s="202"/>
    </row>
    <row r="45" spans="2:8" ht="30.75" customHeight="1" x14ac:dyDescent="0.25">
      <c r="B45" s="201" t="s">
        <v>70</v>
      </c>
      <c r="C45" s="202"/>
    </row>
    <row r="46" spans="2:8" s="9" customFormat="1" ht="17.25" customHeight="1" x14ac:dyDescent="0.25">
      <c r="B46" s="13" t="s">
        <v>71</v>
      </c>
      <c r="C46" s="108"/>
    </row>
    <row r="47" spans="2:8" s="9" customFormat="1" ht="17.25" customHeight="1" x14ac:dyDescent="0.25">
      <c r="B47" s="61"/>
      <c r="C47" s="17"/>
    </row>
    <row r="48" spans="2:8" s="9" customFormat="1" ht="12" customHeight="1" x14ac:dyDescent="0.25">
      <c r="B48" s="62" t="s">
        <v>72</v>
      </c>
      <c r="C48" s="17"/>
    </row>
    <row r="49" spans="1:4" s="9" customFormat="1" ht="12" customHeight="1" x14ac:dyDescent="0.25">
      <c r="B49" s="63" t="s">
        <v>73</v>
      </c>
      <c r="C49" s="17"/>
    </row>
    <row r="50" spans="1:4" s="9" customFormat="1" ht="12" customHeight="1" x14ac:dyDescent="0.25">
      <c r="B50" s="61"/>
      <c r="C50" s="17"/>
    </row>
    <row r="51" spans="1:4" s="9" customFormat="1" ht="12" customHeight="1" x14ac:dyDescent="0.25">
      <c r="B51" s="62" t="s">
        <v>74</v>
      </c>
      <c r="C51" s="17"/>
    </row>
    <row r="52" spans="1:4" s="9" customFormat="1" ht="12" customHeight="1" x14ac:dyDescent="0.25">
      <c r="B52" s="64" t="s">
        <v>75</v>
      </c>
      <c r="C52" s="17"/>
    </row>
    <row r="53" spans="1:4" ht="13" hidden="1" x14ac:dyDescent="0.3">
      <c r="B53" s="34"/>
      <c r="C53" s="9"/>
    </row>
    <row r="54" spans="1:4" s="15" customFormat="1" ht="15.5" hidden="1" x14ac:dyDescent="0.35">
      <c r="A54" s="14"/>
      <c r="B54" s="35"/>
      <c r="C54" s="14"/>
      <c r="D54" s="14"/>
    </row>
    <row r="55" spans="1:4" hidden="1" x14ac:dyDescent="0.25">
      <c r="B55" s="9"/>
      <c r="C55" s="9"/>
    </row>
    <row r="56" spans="1:4" ht="66" hidden="1" customHeight="1" x14ac:dyDescent="0.25">
      <c r="B56" s="200"/>
      <c r="C56" s="200"/>
    </row>
    <row r="57" spans="1:4" ht="15.5" hidden="1" x14ac:dyDescent="0.25">
      <c r="B57" s="36"/>
      <c r="C57" s="16"/>
    </row>
    <row r="58" spans="1:4" ht="15.5" hidden="1" x14ac:dyDescent="0.25">
      <c r="B58" s="37"/>
      <c r="C58" s="16"/>
    </row>
    <row r="59" spans="1:4" hidden="1" x14ac:dyDescent="0.25">
      <c r="B59" s="9"/>
      <c r="C59" s="9"/>
    </row>
    <row r="60" spans="1:4" hidden="1" x14ac:dyDescent="0.25">
      <c r="B60" s="9"/>
      <c r="C60" s="9"/>
    </row>
    <row r="61" spans="1:4" hidden="1" x14ac:dyDescent="0.25">
      <c r="B61" s="9"/>
      <c r="C61" s="9"/>
    </row>
    <row r="62" spans="1:4" hidden="1" x14ac:dyDescent="0.25">
      <c r="B62" s="9"/>
      <c r="C62" s="9"/>
    </row>
    <row r="63" spans="1:4" hidden="1" x14ac:dyDescent="0.25">
      <c r="B63" s="9"/>
      <c r="C63" s="9"/>
    </row>
    <row r="64" spans="1:4" hidden="1" x14ac:dyDescent="0.25">
      <c r="B64" s="9"/>
      <c r="C64" s="9"/>
    </row>
    <row r="65" spans="2:3" hidden="1" x14ac:dyDescent="0.25">
      <c r="B65" s="9"/>
      <c r="C65" s="9"/>
    </row>
    <row r="66" spans="2:3" hidden="1" x14ac:dyDescent="0.25">
      <c r="B66" s="9"/>
      <c r="C66" s="9"/>
    </row>
    <row r="67" spans="2:3" hidden="1" x14ac:dyDescent="0.25">
      <c r="B67" s="9"/>
      <c r="C67" s="9"/>
    </row>
    <row r="68" spans="2:3" x14ac:dyDescent="0.25">
      <c r="B68" s="9"/>
      <c r="C68" s="9"/>
    </row>
    <row r="69" spans="2:3" x14ac:dyDescent="0.25">
      <c r="B69" s="9"/>
      <c r="C69" s="9"/>
    </row>
    <row r="70" spans="2:3" x14ac:dyDescent="0.25">
      <c r="B70" s="9"/>
      <c r="C70" s="9"/>
    </row>
    <row r="71" spans="2:3" x14ac:dyDescent="0.25">
      <c r="B71" s="9"/>
      <c r="C71" s="9"/>
    </row>
  </sheetData>
  <sheetProtection algorithmName="SHA-512" hashValue="EsdmzkPIwAyCMuX1yNtfKViUWf/Y/6RWjfA5vQ35JX9+1bZvtRe7xnaGF4eD5zByvmwafJ0EIcR5ItQIvePHWg==" saltValue="igQTEOTyKVJztvgzyfGTVg==" spinCount="100000" sheet="1" selectLockedCells="1"/>
  <mergeCells count="6">
    <mergeCell ref="B56:C56"/>
    <mergeCell ref="B43:C43"/>
    <mergeCell ref="B44:C44"/>
    <mergeCell ref="B2:B3"/>
    <mergeCell ref="C2:C3"/>
    <mergeCell ref="B45:C45"/>
  </mergeCells>
  <conditionalFormatting sqref="C35">
    <cfRule type="cellIs" dxfId="5" priority="1" operator="lessThan">
      <formula>4</formula>
    </cfRule>
    <cfRule type="cellIs" dxfId="4" priority="2" operator="greaterThan">
      <formula>4</formula>
    </cfRule>
  </conditionalFormatting>
  <hyperlinks>
    <hyperlink ref="B49" r:id="rId1" xr:uid="{BBFA78A9-40D7-4E0B-B716-8521728AE1F3}"/>
  </hyperlinks>
  <pageMargins left="0.7" right="0.7" top="0.78740157499999996" bottom="0.78740157499999996" header="0.3" footer="0.3"/>
  <pageSetup paperSize="9" orientation="portrait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44553-4B8D-43BB-BBE5-2E6DA4DF4956}">
  <dimension ref="A1:H48"/>
  <sheetViews>
    <sheetView topLeftCell="A6" zoomScaleNormal="100" workbookViewId="0">
      <selection activeCell="F9" sqref="F9:G9"/>
    </sheetView>
  </sheetViews>
  <sheetFormatPr baseColWidth="10" defaultColWidth="10.81640625" defaultRowHeight="12.5" x14ac:dyDescent="0.25"/>
  <cols>
    <col min="1" max="1" width="2.453125" style="78" customWidth="1"/>
    <col min="2" max="2" width="48.453125" style="78" customWidth="1"/>
    <col min="3" max="3" width="19.81640625" style="78" customWidth="1"/>
    <col min="4" max="7" width="20.54296875" style="78" customWidth="1"/>
    <col min="8" max="8" width="2.453125" style="78" customWidth="1"/>
    <col min="9" max="16384" width="10.81640625" style="78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8" x14ac:dyDescent="0.4">
      <c r="A2" s="1"/>
      <c r="B2" s="2" t="s">
        <v>76</v>
      </c>
      <c r="C2" s="1"/>
      <c r="D2" s="1"/>
      <c r="E2" s="1"/>
      <c r="F2" s="112"/>
      <c r="G2" s="112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9"/>
      <c r="B4" s="54" t="s">
        <v>50</v>
      </c>
      <c r="C4" s="54"/>
      <c r="D4" s="9"/>
      <c r="E4" s="9"/>
      <c r="F4" s="9"/>
      <c r="G4" s="9"/>
      <c r="H4" s="9"/>
    </row>
    <row r="5" spans="1:8" x14ac:dyDescent="0.25">
      <c r="A5" s="9"/>
      <c r="B5" s="55" t="s">
        <v>51</v>
      </c>
      <c r="C5" s="55"/>
      <c r="D5" s="9"/>
      <c r="E5" s="9"/>
      <c r="F5" s="9"/>
      <c r="G5" s="9"/>
      <c r="H5" s="9"/>
    </row>
    <row r="6" spans="1:8" ht="13" thickBot="1" x14ac:dyDescent="0.3">
      <c r="A6" s="9"/>
      <c r="B6" s="9"/>
      <c r="C6" s="9"/>
      <c r="D6" s="9"/>
      <c r="E6" s="9"/>
      <c r="F6" s="9"/>
      <c r="G6" s="9"/>
      <c r="H6" s="9"/>
    </row>
    <row r="7" spans="1:8" ht="13" x14ac:dyDescent="0.25">
      <c r="A7" s="9"/>
      <c r="B7" s="170" t="s">
        <v>77</v>
      </c>
      <c r="C7" s="171"/>
      <c r="D7" s="171"/>
      <c r="E7" s="171"/>
      <c r="F7" s="171"/>
      <c r="G7" s="172"/>
      <c r="H7" s="9"/>
    </row>
    <row r="8" spans="1:8" s="84" customFormat="1" ht="15" customHeight="1" x14ac:dyDescent="0.25">
      <c r="A8" s="83"/>
      <c r="B8" s="173" t="s">
        <v>78</v>
      </c>
      <c r="C8" s="174"/>
      <c r="D8" s="174"/>
      <c r="E8" s="174"/>
      <c r="F8" s="131" t="s">
        <v>107</v>
      </c>
      <c r="G8" s="131"/>
      <c r="H8" s="83"/>
    </row>
    <row r="9" spans="1:8" s="84" customFormat="1" ht="68.150000000000006" customHeight="1" x14ac:dyDescent="0.25">
      <c r="A9" s="83"/>
      <c r="B9" s="175" t="s">
        <v>79</v>
      </c>
      <c r="C9" s="176"/>
      <c r="D9" s="176"/>
      <c r="E9" s="176"/>
      <c r="F9" s="131"/>
      <c r="G9" s="131"/>
      <c r="H9" s="83"/>
    </row>
    <row r="10" spans="1:8" s="84" customFormat="1" ht="34.5" customHeight="1" x14ac:dyDescent="0.25">
      <c r="A10" s="83"/>
      <c r="B10" s="175" t="s">
        <v>80</v>
      </c>
      <c r="C10" s="176"/>
      <c r="D10" s="176"/>
      <c r="E10" s="176"/>
      <c r="F10" s="131"/>
      <c r="G10" s="131"/>
      <c r="H10" s="83"/>
    </row>
    <row r="11" spans="1:8" s="84" customFormat="1" ht="15" customHeight="1" x14ac:dyDescent="0.25">
      <c r="A11" s="83"/>
      <c r="B11" s="175" t="s">
        <v>81</v>
      </c>
      <c r="C11" s="176"/>
      <c r="D11" s="176"/>
      <c r="E11" s="176"/>
      <c r="F11" s="131"/>
      <c r="G11" s="131"/>
      <c r="H11" s="83"/>
    </row>
    <row r="12" spans="1:8" s="84" customFormat="1" ht="15" customHeight="1" thickBot="1" x14ac:dyDescent="0.3">
      <c r="A12" s="83"/>
      <c r="B12" s="129" t="s">
        <v>82</v>
      </c>
      <c r="C12" s="130"/>
      <c r="D12" s="130"/>
      <c r="E12" s="130"/>
      <c r="F12" s="131"/>
      <c r="G12" s="131"/>
      <c r="H12" s="83"/>
    </row>
    <row r="13" spans="1:8" ht="13" thickBot="1" x14ac:dyDescent="0.3">
      <c r="A13" s="1"/>
      <c r="B13" s="1"/>
      <c r="C13" s="1"/>
      <c r="D13" s="1"/>
      <c r="E13" s="1"/>
      <c r="F13" s="1"/>
      <c r="G13" s="1"/>
      <c r="H13" s="1"/>
    </row>
    <row r="14" spans="1:8" ht="18" x14ac:dyDescent="0.35">
      <c r="A14" s="5"/>
      <c r="B14" s="70"/>
      <c r="C14" s="71"/>
      <c r="D14" s="156" t="s">
        <v>83</v>
      </c>
      <c r="E14" s="157"/>
      <c r="F14" s="158" t="s">
        <v>84</v>
      </c>
      <c r="G14" s="159"/>
      <c r="H14" s="5"/>
    </row>
    <row r="15" spans="1:8" x14ac:dyDescent="0.25">
      <c r="A15" s="1"/>
      <c r="B15" s="160" t="s">
        <v>85</v>
      </c>
      <c r="C15" s="161"/>
      <c r="D15" s="142"/>
      <c r="E15" s="143"/>
      <c r="F15" s="144"/>
      <c r="G15" s="145"/>
      <c r="H15" s="1"/>
    </row>
    <row r="16" spans="1:8" ht="13" x14ac:dyDescent="0.25">
      <c r="A16" s="1"/>
      <c r="B16" s="162" t="s">
        <v>86</v>
      </c>
      <c r="C16" s="163"/>
      <c r="D16" s="140"/>
      <c r="E16" s="141"/>
      <c r="F16" s="146"/>
      <c r="G16" s="147"/>
      <c r="H16" s="1"/>
    </row>
    <row r="17" spans="1:8" ht="12.75" customHeight="1" x14ac:dyDescent="0.25">
      <c r="A17" s="1"/>
      <c r="B17" s="125" t="s">
        <v>87</v>
      </c>
      <c r="C17" s="126"/>
      <c r="D17" s="119" t="s">
        <v>88</v>
      </c>
      <c r="E17" s="119" t="s">
        <v>89</v>
      </c>
      <c r="F17" s="121"/>
      <c r="G17" s="122"/>
      <c r="H17" s="1"/>
    </row>
    <row r="18" spans="1:8" ht="13" x14ac:dyDescent="0.25">
      <c r="A18" s="1"/>
      <c r="B18" s="127"/>
      <c r="C18" s="128"/>
      <c r="D18" s="120"/>
      <c r="E18" s="120"/>
      <c r="F18" s="117"/>
      <c r="G18" s="118"/>
      <c r="H18" s="1"/>
    </row>
    <row r="19" spans="1:8" ht="13" x14ac:dyDescent="0.3">
      <c r="A19" s="1"/>
      <c r="B19" s="168" t="s">
        <v>90</v>
      </c>
      <c r="C19" s="169"/>
      <c r="D19" s="123">
        <f>IF(ISBLANK(D16),(SQRT(3)*D18*E18*0.75)/1000,D16)</f>
        <v>0</v>
      </c>
      <c r="E19" s="124"/>
      <c r="F19" s="123">
        <f>F16</f>
        <v>0</v>
      </c>
      <c r="G19" s="124"/>
      <c r="H19" s="1"/>
    </row>
    <row r="20" spans="1:8" ht="13" x14ac:dyDescent="0.25">
      <c r="A20" s="1"/>
      <c r="B20" s="160" t="s">
        <v>91</v>
      </c>
      <c r="C20" s="161"/>
      <c r="D20" s="142"/>
      <c r="E20" s="143"/>
      <c r="F20" s="121"/>
      <c r="G20" s="122"/>
      <c r="H20" s="1"/>
    </row>
    <row r="21" spans="1:8" ht="13" x14ac:dyDescent="0.25">
      <c r="A21" s="1"/>
      <c r="B21" s="160" t="s">
        <v>92</v>
      </c>
      <c r="C21" s="161"/>
      <c r="D21" s="142"/>
      <c r="E21" s="143"/>
      <c r="F21" s="121"/>
      <c r="G21" s="122"/>
      <c r="H21" s="1"/>
    </row>
    <row r="22" spans="1:8" ht="14.5" x14ac:dyDescent="0.25">
      <c r="A22" s="1"/>
      <c r="B22" s="160" t="s">
        <v>93</v>
      </c>
      <c r="C22" s="161"/>
      <c r="D22" s="142"/>
      <c r="E22" s="143"/>
      <c r="F22" s="142"/>
      <c r="G22" s="148"/>
      <c r="H22" s="1"/>
    </row>
    <row r="23" spans="1:8" x14ac:dyDescent="0.25">
      <c r="A23" s="1"/>
      <c r="B23" s="160" t="s">
        <v>94</v>
      </c>
      <c r="C23" s="161"/>
      <c r="D23" s="109" t="s">
        <v>95</v>
      </c>
      <c r="E23" s="109" t="s">
        <v>96</v>
      </c>
      <c r="F23" s="110" t="s">
        <v>95</v>
      </c>
      <c r="G23" s="111" t="s">
        <v>96</v>
      </c>
      <c r="H23" s="1"/>
    </row>
    <row r="24" spans="1:8" x14ac:dyDescent="0.25">
      <c r="A24" s="1"/>
      <c r="B24" s="136">
        <v>1</v>
      </c>
      <c r="C24" s="137"/>
      <c r="D24" s="79"/>
      <c r="E24" s="79"/>
      <c r="F24" s="80"/>
      <c r="G24" s="81"/>
      <c r="H24" s="1"/>
    </row>
    <row r="25" spans="1:8" x14ac:dyDescent="0.25">
      <c r="A25" s="1"/>
      <c r="B25" s="136">
        <v>2</v>
      </c>
      <c r="C25" s="137"/>
      <c r="D25" s="79"/>
      <c r="E25" s="79"/>
      <c r="F25" s="80"/>
      <c r="G25" s="81"/>
      <c r="H25" s="1"/>
    </row>
    <row r="26" spans="1:8" x14ac:dyDescent="0.25">
      <c r="A26" s="1"/>
      <c r="B26" s="136">
        <v>3</v>
      </c>
      <c r="C26" s="137"/>
      <c r="D26" s="79"/>
      <c r="E26" s="79"/>
      <c r="F26" s="80"/>
      <c r="G26" s="81"/>
      <c r="H26" s="1"/>
    </row>
    <row r="27" spans="1:8" x14ac:dyDescent="0.25">
      <c r="A27" s="1"/>
      <c r="B27" s="136">
        <v>4</v>
      </c>
      <c r="C27" s="137"/>
      <c r="D27" s="113"/>
      <c r="E27" s="113"/>
      <c r="F27" s="114"/>
      <c r="G27" s="115"/>
      <c r="H27" s="1"/>
    </row>
    <row r="28" spans="1:8" x14ac:dyDescent="0.25">
      <c r="A28" s="1"/>
      <c r="B28" s="136">
        <v>5</v>
      </c>
      <c r="C28" s="137"/>
      <c r="D28" s="113"/>
      <c r="E28" s="113"/>
      <c r="F28" s="114"/>
      <c r="G28" s="115"/>
      <c r="H28" s="1"/>
    </row>
    <row r="29" spans="1:8" x14ac:dyDescent="0.25">
      <c r="A29" s="1"/>
      <c r="B29" s="136">
        <v>6</v>
      </c>
      <c r="C29" s="137"/>
      <c r="D29" s="113"/>
      <c r="E29" s="113"/>
      <c r="F29" s="114"/>
      <c r="G29" s="115"/>
      <c r="H29" s="1"/>
    </row>
    <row r="30" spans="1:8" ht="13" x14ac:dyDescent="0.25">
      <c r="A30" s="1"/>
      <c r="B30" s="166" t="s">
        <v>97</v>
      </c>
      <c r="C30" s="167"/>
      <c r="D30" s="123">
        <f>40*D20*D21</f>
        <v>0</v>
      </c>
      <c r="E30" s="124"/>
      <c r="F30" s="123">
        <f>40*D20*D21</f>
        <v>0</v>
      </c>
      <c r="G30" s="153"/>
      <c r="H30" s="1"/>
    </row>
    <row r="31" spans="1:8" ht="13" x14ac:dyDescent="0.25">
      <c r="A31" s="1"/>
      <c r="B31" s="41" t="s">
        <v>98</v>
      </c>
      <c r="C31" s="40"/>
      <c r="D31" s="123">
        <f>D30*E24*D24+D30*E25*D25+D30*E26*D26+D30*E27*D27+D30*D28*E28+D30*D29*E29</f>
        <v>0</v>
      </c>
      <c r="E31" s="124"/>
      <c r="F31" s="123">
        <f>F30*G24*F24+F30*G25*F25+F30*G26*F26+F30*G27*F27+F30*F28*G28+F30*F29*G29</f>
        <v>0</v>
      </c>
      <c r="G31" s="153"/>
      <c r="H31" s="1"/>
    </row>
    <row r="32" spans="1:8" ht="13" customHeight="1" x14ac:dyDescent="0.25">
      <c r="A32" s="1"/>
      <c r="B32" s="166" t="s">
        <v>99</v>
      </c>
      <c r="C32" s="167"/>
      <c r="D32" s="151" t="e">
        <f>D33*D22</f>
        <v>#DIV/0!</v>
      </c>
      <c r="E32" s="152"/>
      <c r="F32" s="151" t="e">
        <f>F33*D22</f>
        <v>#DIV/0!</v>
      </c>
      <c r="G32" s="155"/>
      <c r="H32" s="1"/>
    </row>
    <row r="33" spans="1:8" ht="13" customHeight="1" thickBot="1" x14ac:dyDescent="0.3">
      <c r="A33" s="1"/>
      <c r="B33" s="164" t="s">
        <v>100</v>
      </c>
      <c r="C33" s="165"/>
      <c r="D33" s="149" t="e">
        <f>(D19*D31)/$D22</f>
        <v>#DIV/0!</v>
      </c>
      <c r="E33" s="150"/>
      <c r="F33" s="149" t="e">
        <f>(F19*F31)/$F22</f>
        <v>#DIV/0!</v>
      </c>
      <c r="G33" s="154"/>
      <c r="H33" s="1"/>
    </row>
    <row r="34" spans="1:8" ht="13" thickBot="1" x14ac:dyDescent="0.3">
      <c r="A34" s="1"/>
      <c r="B34" s="1"/>
      <c r="C34" s="1"/>
      <c r="D34" s="1"/>
      <c r="E34" s="1"/>
      <c r="F34" s="1"/>
      <c r="G34" s="1"/>
      <c r="H34" s="1"/>
    </row>
    <row r="35" spans="1:8" ht="27.75" customHeight="1" thickBot="1" x14ac:dyDescent="0.35">
      <c r="A35" s="1"/>
      <c r="B35" s="132" t="s">
        <v>101</v>
      </c>
      <c r="C35" s="133"/>
      <c r="D35" s="134"/>
      <c r="E35" s="135"/>
      <c r="F35" s="138"/>
      <c r="G35" s="139"/>
      <c r="H35" s="1"/>
    </row>
    <row r="36" spans="1:8" ht="13.5" thickBot="1" x14ac:dyDescent="0.35">
      <c r="A36" s="1"/>
      <c r="B36" s="3"/>
      <c r="C36" s="1"/>
      <c r="D36" s="9"/>
      <c r="E36" s="9"/>
      <c r="F36" s="9"/>
      <c r="G36" s="9"/>
      <c r="H36" s="9"/>
    </row>
    <row r="37" spans="1:8" ht="13.5" thickBot="1" x14ac:dyDescent="0.35">
      <c r="A37" s="1"/>
      <c r="B37" s="72" t="s">
        <v>102</v>
      </c>
      <c r="C37" s="73"/>
      <c r="D37" s="9"/>
      <c r="E37" s="9"/>
      <c r="F37" s="9"/>
      <c r="G37" s="9"/>
      <c r="H37" s="9"/>
    </row>
    <row r="38" spans="1:8" ht="13.5" thickBot="1" x14ac:dyDescent="0.35">
      <c r="A38" s="1"/>
      <c r="B38" s="22" t="s">
        <v>103</v>
      </c>
      <c r="C38" s="66" t="e">
        <f>D32-F32</f>
        <v>#DIV/0!</v>
      </c>
      <c r="D38" s="39"/>
      <c r="E38" s="39"/>
      <c r="F38" s="26"/>
      <c r="G38" s="26"/>
      <c r="H38" s="9"/>
    </row>
    <row r="39" spans="1:8" x14ac:dyDescent="0.25">
      <c r="A39" s="1"/>
      <c r="B39" s="19" t="s">
        <v>60</v>
      </c>
      <c r="C39" s="74" t="e">
        <f>1-F32/D32</f>
        <v>#DIV/0!</v>
      </c>
      <c r="D39" s="7"/>
      <c r="E39" s="7"/>
      <c r="F39" s="25"/>
      <c r="G39" s="25"/>
      <c r="H39" s="9"/>
    </row>
    <row r="40" spans="1:8" ht="13" hidden="1" thickBot="1" x14ac:dyDescent="0.3">
      <c r="A40" s="1"/>
      <c r="B40" s="20" t="s">
        <v>104</v>
      </c>
      <c r="C40" s="23">
        <v>225</v>
      </c>
      <c r="D40" s="7"/>
      <c r="E40" s="7"/>
      <c r="F40" s="7"/>
      <c r="G40" s="7"/>
      <c r="H40" s="9"/>
    </row>
    <row r="41" spans="1:8" ht="13" thickBot="1" x14ac:dyDescent="0.3">
      <c r="A41"/>
      <c r="B41" s="7"/>
      <c r="C41" s="7"/>
      <c r="D41" s="7"/>
      <c r="E41" s="7"/>
      <c r="F41" s="7"/>
      <c r="G41" s="7"/>
      <c r="H41" s="4"/>
    </row>
    <row r="42" spans="1:8" ht="13.5" thickBot="1" x14ac:dyDescent="0.35">
      <c r="A42" s="1"/>
      <c r="B42" s="24" t="s">
        <v>61</v>
      </c>
      <c r="C42" s="75" t="e">
        <f>C38*(15/100)</f>
        <v>#DIV/0!</v>
      </c>
      <c r="D42" s="43"/>
      <c r="E42" s="43"/>
      <c r="F42" s="27"/>
      <c r="G42" s="27"/>
      <c r="H42" s="9"/>
    </row>
    <row r="43" spans="1:8" ht="13.5" thickBot="1" x14ac:dyDescent="0.35">
      <c r="A43" s="1"/>
      <c r="B43" s="21" t="s">
        <v>63</v>
      </c>
      <c r="C43" s="76" t="e">
        <f>F35/C42</f>
        <v>#DIV/0!</v>
      </c>
      <c r="D43" s="18" t="s">
        <v>105</v>
      </c>
      <c r="E43" s="18"/>
      <c r="F43" s="6"/>
      <c r="G43" s="6"/>
      <c r="H43" s="9"/>
    </row>
    <row r="44" spans="1:8" ht="13.5" thickBot="1" x14ac:dyDescent="0.35">
      <c r="A44" s="1"/>
      <c r="B44" s="7"/>
      <c r="C44" s="7"/>
      <c r="D44" s="18"/>
      <c r="E44" s="18"/>
      <c r="F44" s="6"/>
      <c r="G44" s="6"/>
      <c r="H44" s="9"/>
    </row>
    <row r="45" spans="1:8" ht="13.5" thickBot="1" x14ac:dyDescent="0.35">
      <c r="A45" s="1"/>
      <c r="B45" s="24" t="s">
        <v>106</v>
      </c>
      <c r="C45" s="82" t="e">
        <f>IF((C38/1000*C40)&gt;(F35*0.3),(F35*0.3),(C38/1000*C40))</f>
        <v>#DIV/0!</v>
      </c>
      <c r="D45" s="6"/>
      <c r="E45" s="6"/>
      <c r="F45" s="6"/>
      <c r="G45" s="6"/>
      <c r="H45" s="9"/>
    </row>
    <row r="46" spans="1:8" ht="13" thickBot="1" x14ac:dyDescent="0.3">
      <c r="A46" s="1"/>
      <c r="B46" s="38" t="s">
        <v>66</v>
      </c>
      <c r="C46" s="77" t="e">
        <f>C45/F35</f>
        <v>#DIV/0!</v>
      </c>
      <c r="D46" s="8"/>
      <c r="E46" s="8"/>
      <c r="F46" s="42"/>
      <c r="G46" s="42"/>
      <c r="H46" s="9"/>
    </row>
    <row r="47" spans="1:8" x14ac:dyDescent="0.25">
      <c r="A47" s="1"/>
      <c r="B47" s="1"/>
      <c r="C47" s="1"/>
      <c r="D47" s="9"/>
      <c r="E47" s="9"/>
      <c r="F47" s="9"/>
      <c r="G47" s="9"/>
      <c r="H47" s="9"/>
    </row>
    <row r="48" spans="1:8" x14ac:dyDescent="0.25">
      <c r="A48" s="1"/>
      <c r="B48" s="1"/>
      <c r="C48" s="1"/>
      <c r="D48" s="9"/>
      <c r="E48" s="9"/>
      <c r="F48" s="9"/>
      <c r="G48" s="9"/>
      <c r="H48" s="9"/>
    </row>
  </sheetData>
  <sheetProtection selectLockedCells="1"/>
  <mergeCells count="54">
    <mergeCell ref="B7:G7"/>
    <mergeCell ref="B8:E8"/>
    <mergeCell ref="B9:E9"/>
    <mergeCell ref="B10:E10"/>
    <mergeCell ref="B11:E11"/>
    <mergeCell ref="F33:G33"/>
    <mergeCell ref="F32:G32"/>
    <mergeCell ref="D14:E14"/>
    <mergeCell ref="F14:G14"/>
    <mergeCell ref="B15:C15"/>
    <mergeCell ref="B16:C16"/>
    <mergeCell ref="B20:C20"/>
    <mergeCell ref="B21:C21"/>
    <mergeCell ref="B22:C22"/>
    <mergeCell ref="B33:C33"/>
    <mergeCell ref="B30:C30"/>
    <mergeCell ref="B32:C32"/>
    <mergeCell ref="B23:C23"/>
    <mergeCell ref="B28:C28"/>
    <mergeCell ref="B29:C29"/>
    <mergeCell ref="B19:C19"/>
    <mergeCell ref="F35:G35"/>
    <mergeCell ref="D16:E16"/>
    <mergeCell ref="D20:E20"/>
    <mergeCell ref="D21:E21"/>
    <mergeCell ref="F15:G15"/>
    <mergeCell ref="F16:G16"/>
    <mergeCell ref="F20:G20"/>
    <mergeCell ref="F21:G21"/>
    <mergeCell ref="D22:E22"/>
    <mergeCell ref="F22:G22"/>
    <mergeCell ref="D15:E15"/>
    <mergeCell ref="D31:E31"/>
    <mergeCell ref="D33:E33"/>
    <mergeCell ref="D32:E32"/>
    <mergeCell ref="F30:G30"/>
    <mergeCell ref="F31:G31"/>
    <mergeCell ref="B35:C35"/>
    <mergeCell ref="D35:E35"/>
    <mergeCell ref="B24:C24"/>
    <mergeCell ref="B25:C25"/>
    <mergeCell ref="B26:C26"/>
    <mergeCell ref="B27:C27"/>
    <mergeCell ref="D30:E30"/>
    <mergeCell ref="F17:G17"/>
    <mergeCell ref="D19:E19"/>
    <mergeCell ref="B17:C18"/>
    <mergeCell ref="B12:E12"/>
    <mergeCell ref="F8:G8"/>
    <mergeCell ref="F9:G9"/>
    <mergeCell ref="F10:G10"/>
    <mergeCell ref="F11:G11"/>
    <mergeCell ref="F12:G12"/>
    <mergeCell ref="F19:G19"/>
  </mergeCells>
  <conditionalFormatting sqref="C43">
    <cfRule type="cellIs" dxfId="3" priority="13" operator="lessThan">
      <formula>4</formula>
    </cfRule>
    <cfRule type="cellIs" dxfId="2" priority="14" operator="greaterThan">
      <formula>4</formula>
    </cfRule>
  </conditionalFormatting>
  <conditionalFormatting sqref="F8:G12">
    <cfRule type="cellIs" dxfId="1" priority="1" operator="equal">
      <formula>"Nein"</formula>
    </cfRule>
    <cfRule type="cellIs" dxfId="0" priority="2" operator="equal">
      <formula>"Ja"</formula>
    </cfRule>
  </conditionalFormatting>
  <dataValidations count="1">
    <dataValidation type="list" allowBlank="1" showInputMessage="1" showErrorMessage="1" sqref="F8:G12" xr:uid="{F0A37165-9DDA-4E0E-B586-DB1A3C741033}">
      <formula1>"Ja, Nein"</formula1>
    </dataValidation>
  </dataValidation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AD8612B7EBB0847ADA2E3F6E677D4DF" ma:contentTypeVersion="15" ma:contentTypeDescription="Ein neues Dokument erstellen." ma:contentTypeScope="" ma:versionID="8112275dea1d9b89559d0ae0707f49eb">
  <xsd:schema xmlns:xsd="http://www.w3.org/2001/XMLSchema" xmlns:xs="http://www.w3.org/2001/XMLSchema" xmlns:p="http://schemas.microsoft.com/office/2006/metadata/properties" xmlns:ns2="34f7e897-efed-455f-93c0-600ac6fcf993" xmlns:ns3="78451a78-f8fe-4fde-a3e4-ec9d3d94ee72" targetNamespace="http://schemas.microsoft.com/office/2006/metadata/properties" ma:root="true" ma:fieldsID="4a5d369c6c57cb1368324bb77c089206" ns2:_="" ns3:_="">
    <xsd:import namespace="34f7e897-efed-455f-93c0-600ac6fcf993"/>
    <xsd:import namespace="78451a78-f8fe-4fde-a3e4-ec9d3d94ee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7e897-efed-455f-93c0-600ac6fcf9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1483a60f-3d25-42ae-b010-69d7fed13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451a78-f8fe-4fde-a3e4-ec9d3d94ee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a2da537-8895-4706-a67d-49de0140ff4c}" ma:internalName="TaxCatchAll" ma:showField="CatchAllData" ma:web="78451a78-f8fe-4fde-a3e4-ec9d3d94ee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f7e897-efed-455f-93c0-600ac6fcf993">
      <Terms xmlns="http://schemas.microsoft.com/office/infopath/2007/PartnerControls"/>
    </lcf76f155ced4ddcb4097134ff3c332f>
    <TaxCatchAll xmlns="78451a78-f8fe-4fde-a3e4-ec9d3d94ee72" xsi:nil="true"/>
  </documentManagement>
</p:properties>
</file>

<file path=customXml/itemProps1.xml><?xml version="1.0" encoding="utf-8"?>
<ds:datastoreItem xmlns:ds="http://schemas.openxmlformats.org/officeDocument/2006/customXml" ds:itemID="{B65DE81D-B327-4DAD-812D-5DE63998BE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C4A0B4-1AFD-4234-AAA0-D03181B2D6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f7e897-efed-455f-93c0-600ac6fcf993"/>
    <ds:schemaRef ds:uri="78451a78-f8fe-4fde-a3e4-ec9d3d94ee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1DBEE5-3355-4C33-946F-F6C41918AA49}">
  <ds:schemaRefs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cdba534-a7c5-41e2-bbab-21f1f83f8e33"/>
    <ds:schemaRef ds:uri="39c8830a-bd38-4243-af47-d80c7b6b11c5"/>
    <ds:schemaRef ds:uri="34f7e897-efed-455f-93c0-600ac6fcf993"/>
    <ds:schemaRef ds:uri="78451a78-f8fe-4fde-a3e4-ec9d3d94ee72"/>
  </ds:schemaRefs>
</ds:datastoreItem>
</file>

<file path=docMetadata/LabelInfo.xml><?xml version="1.0" encoding="utf-8"?>
<clbl:labelList xmlns:clbl="http://schemas.microsoft.com/office/2020/mipLabelMetadata">
  <clbl:label id="{b2e3a768-93a5-4171-8310-d2fda9465328}" enabled="0" method="" siteId="{b2e3a768-93a5-4171-8310-d2fda946532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Monitoringliste</vt:lpstr>
      <vt:lpstr>Allgemeine Angaben</vt:lpstr>
      <vt:lpstr>Systemersatz_Lackieranlage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Rosser, Silvan</dc:creator>
  <cp:keywords/>
  <dc:description/>
  <cp:lastModifiedBy>Stauss-Rössner, Luca</cp:lastModifiedBy>
  <cp:revision/>
  <dcterms:created xsi:type="dcterms:W3CDTF">2018-01-08T10:00:19Z</dcterms:created>
  <dcterms:modified xsi:type="dcterms:W3CDTF">2026-10-09T17:04:16Z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0x010100CAD8612B7EBB0847ADA2E3F6E677D4DF</vt:lpwstr>
  </property>
  <property fmtid="{D5CDD505-2E9C-101B-9397-08002B2CF9AE}" pid="3" name="MediaServiceImageTags">
    <vt:lpwstr/>
  </property>
</Properties>
</file>