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mc:AlternateContent xmlns:mc="http://schemas.openxmlformats.org/markup-compatibility/2006">
    <mc:Choice Requires="x15">
      <x15ac:absPath xmlns:x15ac="http://schemas.microsoft.com/office/spreadsheetml/2010/11/ac" url="https://ebpgroup.sharepoint.com/sites/CH_P_223476/Freigegebene Dokumente/General/40_BEARBEITUNG/02_Tools/Lackieranlagen/"/>
    </mc:Choice>
  </mc:AlternateContent>
  <xr:revisionPtr revIDLastSave="30" documentId="11_55D7E0FCE9BAE321198C38F777AF94C8D51F4703" xr6:coauthVersionLast="47" xr6:coauthVersionMax="47" xr10:uidLastSave="{F755F483-DBD4-4F6D-A258-ED03AB5DAC2E}"/>
  <workbookProtection workbookAlgorithmName="SHA-512" workbookHashValue="dEBfbwJms2xEiwJTs4JFaUwODJZBBML8HkTI8DNEZ5+87NyF/yaybEw+FrIwJrVxxM5YcYmCi9q7+cTUtP4M3w==" workbookSaltValue="eMoDCR6U1F03PfSddWk3Yg==" workbookSpinCount="100000" lockStructure="1"/>
  <bookViews>
    <workbookView xWindow="-110" yWindow="-110" windowWidth="19420" windowHeight="11500" tabRatio="841" firstSheet="2" activeTab="2" xr2:uid="{00000000-000D-0000-FFFF-FFFF00000000}"/>
  </bookViews>
  <sheets>
    <sheet name="Liste de monitoring" sheetId="1" state="hidden" r:id="rId1"/>
    <sheet name="Informations générales" sheetId="2" r:id="rId2"/>
    <sheet name="Cabine de Peintur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3" l="1"/>
  <c r="F32" i="3" s="1"/>
  <c r="F31" i="3"/>
  <c r="D31" i="3"/>
  <c r="F30" i="3"/>
  <c r="D30" i="3"/>
  <c r="F19" i="3"/>
  <c r="D19" i="3"/>
  <c r="D33" i="3" s="1"/>
  <c r="D32" i="3" s="1"/>
  <c r="H37" i="2"/>
  <c r="C34" i="2"/>
  <c r="AK5" i="1"/>
  <c r="Z5" i="1"/>
  <c r="Y5" i="1"/>
  <c r="V5" i="1"/>
  <c r="U5" i="1"/>
  <c r="Q5" i="1"/>
  <c r="P5" i="1"/>
  <c r="N5" i="1"/>
  <c r="J5" i="1"/>
  <c r="I5" i="1"/>
  <c r="H5" i="1"/>
  <c r="G5" i="1"/>
  <c r="F5" i="1"/>
  <c r="C5" i="1"/>
  <c r="AF5" i="1" l="1"/>
  <c r="C38" i="3"/>
  <c r="C39" i="3"/>
  <c r="AG5" i="1"/>
  <c r="AI5" i="1" l="1"/>
  <c r="C31" i="2"/>
  <c r="C45" i="3"/>
  <c r="C42" i="3"/>
  <c r="C30" i="2"/>
  <c r="AH5" i="1"/>
  <c r="AJ5" i="1" s="1"/>
  <c r="C43" i="3" l="1"/>
  <c r="AL5" i="1"/>
  <c r="C33" i="2"/>
  <c r="C46" i="3"/>
  <c r="AN5" i="1"/>
  <c r="C37" i="2"/>
  <c r="AO5" i="1" l="1"/>
  <c r="C38" i="2"/>
  <c r="AM5" i="1"/>
  <c r="C35"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<sst xmlns="http://schemas.openxmlformats.org/spreadsheetml/2006/main" count="142" uniqueCount="107">
  <si>
    <t>Demande</t>
  </si>
  <si>
    <t>Traitement</t>
  </si>
  <si>
    <t>Données du client</t>
  </si>
  <si>
    <t>Partenaire de mise en œuvre</t>
  </si>
  <si>
    <t>Mise en œuvre</t>
  </si>
  <si>
    <t>Mesure</t>
  </si>
  <si>
    <t>ICP</t>
  </si>
  <si>
    <t>Personne</t>
  </si>
  <si>
    <t>Statut</t>
  </si>
  <si>
    <t>Client final</t>
  </si>
  <si>
    <t>Objet / magasin</t>
  </si>
  <si>
    <t>Personne de contact</t>
  </si>
  <si>
    <t>Coordonnées bancaires</t>
  </si>
  <si>
    <t>Consommation électrique ancienne installation</t>
  </si>
  <si>
    <t>Consommation électrique nouvelle installation</t>
  </si>
  <si>
    <t>Économies annuelles</t>
  </si>
  <si>
    <t>Économies imputables sur la durée</t>
  </si>
  <si>
    <t>Coûts d’investissement</t>
  </si>
  <si>
    <t>Économies dues à la mesure</t>
  </si>
  <si>
    <t>Temps de retour</t>
  </si>
  <si>
    <t>Montant de la subvention</t>
  </si>
  <si>
    <t>Part de subvention</t>
  </si>
  <si>
    <t>ID</t>
  </si>
  <si>
    <t>Date</t>
  </si>
  <si>
    <t>Nom</t>
  </si>
  <si>
    <t>Rue</t>
  </si>
  <si>
    <t>Numéro</t>
  </si>
  <si>
    <t>NPA</t>
  </si>
  <si>
    <t>Localité</t>
  </si>
  <si>
    <t>Nom, prénom</t>
  </si>
  <si>
    <t>Fonction</t>
  </si>
  <si>
    <t>E-mail</t>
  </si>
  <si>
    <t>Téléphone</t>
  </si>
  <si>
    <t>Titulaire du compte</t>
  </si>
  <si>
    <t>IBAN</t>
  </si>
  <si>
    <t>Institution financière</t>
  </si>
  <si>
    <t>Entreprise</t>
  </si>
  <si>
    <t>Modèle d’impact</t>
  </si>
  <si>
    <t>Respect des conditions de subvention</t>
  </si>
  <si>
    <t>kWh/a</t>
  </si>
  <si>
    <t>%</t>
  </si>
  <si>
    <t>kWh</t>
  </si>
  <si>
    <t>CHF</t>
  </si>
  <si>
    <t>CHF/a</t>
  </si>
  <si>
    <t>a</t>
  </si>
  <si>
    <t>QS1 bestätigt</t>
  </si>
  <si>
    <t>reserviert</t>
  </si>
  <si>
    <t>Remplacement du système de peinture</t>
  </si>
  <si>
    <t>Modèle d’impact pour installations de peinture</t>
  </si>
  <si>
    <t>Modèle d’impact pour le remplacement d’installations chez ColorWatt</t>
  </si>
  <si>
    <t>Saisies requises</t>
  </si>
  <si>
    <t>Aucune saisie / Aucun résultat</t>
  </si>
  <si>
    <t>Détails du consultant commercial</t>
  </si>
  <si>
    <t>Numéro de téléphone</t>
  </si>
  <si>
    <t>Données du client final</t>
  </si>
  <si>
    <t>Nom de l’entreprise</t>
  </si>
  <si>
    <t>Adresse de l’entreprise</t>
  </si>
  <si>
    <t>Prix de l’électricité en Rp/kWh</t>
  </si>
  <si>
    <t>Résumé des mesures</t>
  </si>
  <si>
    <t>Économies en kWh</t>
  </si>
  <si>
    <t>in %</t>
  </si>
  <si>
    <t>Économies (CHF/an)</t>
  </si>
  <si>
    <t>Coûts totaux d’investissement</t>
  </si>
  <si>
    <t>Temps de retour (ROI, années)</t>
  </si>
  <si>
    <t>Montant maximal de la subvention</t>
  </si>
  <si>
    <t>Montant prévisionnel de la subvention</t>
  </si>
  <si>
    <t>en % des coûts d’investissement</t>
  </si>
  <si>
    <t>Conditions de participation</t>
  </si>
  <si>
    <t>Les mesures invoquées (remplacement d’équipement) ne doivent pas faire partie explicitement d’un accord de cible avec le canton, l’Agence de l’Énergie de l’Économie (EnAW) ou l’Agence des technologies propres Suisse (loi).</t>
  </si>
  <si>
    <t>Aucun double financement : aucun autre financement du canton ou du gouvernement fédéral ne sera demandé pour les mesures (remplacement d’équipement).</t>
  </si>
  <si>
    <t>En soumettant la demande, le demandeur confirme qu’il a pris note et respecté les conditions de financement ainsi que les critères d’efficacité applicables.</t>
  </si>
  <si>
    <t>Date:</t>
  </si>
  <si>
    <t>E-Mail à:</t>
  </si>
  <si>
    <t>colorwatt@ebp.ch</t>
  </si>
  <si>
    <t>Telefon:</t>
  </si>
  <si>
    <t>+41 44 395 11 97</t>
  </si>
  <si>
    <t>Modèle d’impact pour le remplacement des systèmes de peinture chez ColorWatt</t>
  </si>
  <si>
    <t>Critères d’efficacité</t>
  </si>
  <si>
    <t>Éclairage : La consommation spécifique d’électricité est inférieure à 33 kWh/m2 (avec une consommation de jour de 0 %).</t>
  </si>
  <si>
    <t>Ventilateurs : Les ventilateurs ont une puissance de plus de 125 watts. Les ventilateurs sont contrôlés par un convertisseur de fréquence.
Le niveau d’efficacité N selon le Règlement (UE) n° 327/2011 correspond aux valeurs suivantes :
- Ventilateur axial, catégorie de mesure « A,C », catégorie d’efficacité « statique », niveau d’efficacité N &gt; = 50
- Ventilateur axial, catégorie de mesure « B,D », catégorie d’efficacité « totale », niveau d’efficacité N &gt;= 64
- Ventilateur centrifuge et diagonal, catégorie de mesure « A,C », catégorie d’efficacité « statique », niveau d’efficacité N &gt;= 62
- Ventilateur centrifuge et diagonal, catégorie de mesure « B,D », catégorie d’efficacité « totale », niveau d’efficacité N &gt;= 65</t>
  </si>
  <si>
    <t>Moteurs électriques :
- Moteurs 0,12 kW - 0,75 kW avec classe d’efficacité IE3 ou supérieure
- Moteurs 0,75 kW - 1000 kW avec classe d’efficacité IE4 ou supérieure</t>
  </si>
  <si>
    <t>Récupération de chaleur : La chaleur est récupérée à partir de l'air évacué.</t>
  </si>
  <si>
    <t>Circuit économique : Un circuit économique est disponible et ajuste la consommation d’énergie en fonction du mode de fonctionnement.</t>
  </si>
  <si>
    <t>Données ancienne machine</t>
  </si>
  <si>
    <t>Données nouvelle machine</t>
  </si>
  <si>
    <t>Modèle précis de l’installation / machine</t>
  </si>
  <si>
    <t>Puissance système totale [kW]</t>
  </si>
  <si>
    <t>Valable seulement si aucune information sur la charge connectée de l’ancien système n’est disponible.</t>
  </si>
  <si>
    <t>Courant nominal [A]</t>
  </si>
  <si>
    <t>Tension nominale [V]</t>
  </si>
  <si>
    <t>Puissance utilisée [kW]</t>
  </si>
  <si>
    <t>Semaines de fonctionnement/an</t>
  </si>
  <si>
    <t>Nombre de équipes/jour</t>
  </si>
  <si>
    <t>Surface traitée (m2/semaine)</t>
  </si>
  <si>
    <t>Profil de charge</t>
  </si>
  <si>
    <t>Part en pleine charge</t>
  </si>
  <si>
    <t>Part du temps</t>
  </si>
  <si>
    <t>Heures pleine charge</t>
  </si>
  <si>
    <t>Heures de fonctionnement</t>
  </si>
  <si>
    <t>Consommation annuelle (kWh)</t>
  </si>
  <si>
    <t>Consommation électrique (kWh/m2)</t>
  </si>
  <si>
    <t>Coûts totaux d’investissement du nouveau système, installation et TVA, totalisant en CHF
En cas d’augmentation de la capacité, réduisez proportionnellement les coûts d’investissement associés.</t>
  </si>
  <si>
    <t>Résumé de la mesure</t>
  </si>
  <si>
    <t>Économies (kWh/an)</t>
  </si>
  <si>
    <t>Taux de subvention (CHF/MWh)</t>
  </si>
  <si>
    <t>Ça doit être plus de 4 ans !</t>
  </si>
  <si>
    <t>Subvention prévisionnelle (CHF)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</si>
</sst>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 ;\-#,##0\ "/>
    <numFmt numFmtId="166" formatCode="#\'##0.0_ ;\-#\'##0.0\ "/>
    <numFmt numFmtId="167" formatCode="#,##0.0_ ;\-#,##0.0\ "/>
    <numFmt numFmtId="168" formatCode="&quot;CHF&quot;\ #,##0.00"/>
    <numFmt numFmtId="169" formatCode="0.0"/>
  </numFmts>
  <fonts count="17">
    <font>
      <sz val="10"/>
      <color theme="1"/>
      <name val="Arial"/>
      <family val="2"/>
    </font>
    <font>
      <sz val="10"/>
      <color theme="1"/>
      <name val="Arial"/>
      <family val="2"/>
    </font>
    <font>
      <b/>
      <sz val="10"/>
      <color theme="1"/>
      <name val="Arial"/>
      <family val="2"/>
    </font>
    <font>
      <b/>
      <sz val="14"/>
      <color theme="1"/>
      <name val="Arial"/>
      <family val="2"/>
    </font>
    <font>
      <u/>
      <sz val="10"/>
      <color theme="10"/>
      <name val="Arial"/>
      <family val="2"/>
    </font>
    <font>
      <b/>
      <sz val="12"/>
      <color rgb="FFC00000"/>
      <name val="Arial"/>
      <family val="2"/>
    </font>
    <font>
      <b/>
      <sz val="12"/>
      <color theme="1"/>
      <name val="Arial"/>
      <family val="2"/>
    </font>
    <font>
      <sz val="14"/>
      <color theme="1"/>
      <name val="Arial"/>
      <family val="2"/>
    </font>
    <font>
      <i/>
      <sz val="10"/>
      <color theme="1"/>
      <name val="Arial"/>
      <family val="2"/>
    </font>
    <font>
      <b/>
      <i/>
      <sz val="10"/>
      <color theme="1"/>
      <name val="Arial"/>
      <family val="2"/>
    </font>
    <font>
      <sz val="10"/>
      <color rgb="FFC00000"/>
      <name val="Arial"/>
      <family val="2"/>
    </font>
    <font>
      <b/>
      <sz val="10"/>
      <name val="Arial"/>
      <family val="2"/>
    </font>
    <font>
      <sz val="10"/>
      <name val="Arial"/>
      <family val="2"/>
    </font>
    <font>
      <b/>
      <sz val="10"/>
      <color rgb="FFFF0000"/>
      <name val="Arial"/>
      <family val="2"/>
    </font>
    <font>
      <i/>
      <sz val="8"/>
      <color theme="1"/>
      <name val="Arial"/>
      <family val="2"/>
    </font>
    <font>
      <sz val="8"/>
      <color theme="1"/>
      <name val="Arial"/>
      <family val="2"/>
    </font>
    <font>
      <i/>
      <sz val="9"/>
      <color rgb="FFFF0000"/>
      <name val="Arial"/>
      <family val="2"/>
    </font>
  </fonts>
  <fills count="22">
    <fill>
      <patternFill patternType="none"/>
    </fill>
    <fill>
      <patternFill patternType="gray125"/>
    </fill>
    <fill>
      <patternFill patternType="solid">
        <fgColor theme="7" tint="0.59999389629810485"/>
        <bgColor indexed="64"/>
      </patternFill>
    </fill>
    <fill>
      <patternFill patternType="solid">
        <fgColor theme="0"/>
        <bgColor indexed="64"/>
      </patternFill>
    </fill>
    <fill>
      <patternFill patternType="solid">
        <fgColor theme="2" tint="-0.14999847407452621"/>
        <bgColor indexed="64"/>
      </patternFill>
    </fill>
    <fill>
      <patternFill patternType="solid">
        <fgColor theme="8" tint="0.59999389629810485"/>
        <bgColor indexed="64"/>
      </patternFill>
    </fill>
    <fill>
      <patternFill patternType="solid">
        <fgColor theme="0" tint="-0.14999847407452621"/>
        <bgColor indexed="64"/>
      </patternFill>
    </fill>
    <fill>
      <patternFill patternType="gray0625">
        <bgColor auto="1"/>
      </patternFill>
    </fill>
    <fill>
      <patternFill patternType="solid">
        <fgColor theme="7" tint="0.39997558519241921"/>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5" tint="-9.9978637043366805E-2"/>
        <bgColor indexed="64"/>
      </patternFill>
    </fill>
    <fill>
      <patternFill patternType="solid">
        <fgColor theme="4"/>
        <bgColor indexed="64"/>
      </patternFill>
    </fill>
    <fill>
      <patternFill patternType="solid">
        <fgColor theme="3" tint="0.74999237037263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1"/>
        <bgColor indexed="64"/>
      </patternFill>
    </fill>
    <fill>
      <patternFill patternType="solid">
        <fgColor theme="9"/>
        <bgColor indexed="64"/>
      </patternFill>
    </fill>
    <fill>
      <patternFill patternType="solid">
        <fgColor theme="7"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medium">
        <color indexed="64"/>
      </top>
      <bottom/>
      <diagonal/>
    </border>
  </borders>
  <cellStyleXfs count="4">
    <xf numFmtId="0" fontId="0" fillId="0" borderId="0"/>
    <xf numFmtId="164" fontId="1" fillId="0" borderId="0"/>
    <xf numFmtId="9" fontId="1" fillId="0" borderId="0"/>
    <xf numFmtId="0" fontId="4" fillId="0" borderId="0"/>
  </cellStyleXfs>
  <cellXfs count="192">
    <xf numFmtId="0" fontId="0" fillId="0" borderId="0" xfId="0"/>
    <xf numFmtId="0" fontId="0" fillId="3" borderId="0" xfId="0" applyFill="1"/>
    <xf numFmtId="0" fontId="3" fillId="3" borderId="0" xfId="0" applyFont="1" applyFill="1"/>
    <xf numFmtId="0" fontId="2" fillId="3" borderId="0" xfId="0" applyFont="1" applyFill="1"/>
    <xf numFmtId="0" fontId="0" fillId="0" borderId="0" xfId="0" applyProtection="1">
      <protection hidden="1"/>
    </xf>
    <xf numFmtId="0" fontId="7" fillId="3" borderId="0" xfId="0" applyFont="1" applyFill="1"/>
    <xf numFmtId="165" fontId="2" fillId="3" borderId="0" xfId="1" applyNumberFormat="1" applyFont="1" applyFill="1" applyProtection="1">
      <protection hidden="1"/>
    </xf>
    <xf numFmtId="9" fontId="1" fillId="3" borderId="0" xfId="2" applyFill="1" applyProtection="1">
      <protection hidden="1"/>
    </xf>
    <xf numFmtId="9" fontId="0" fillId="3" borderId="0" xfId="2" applyFont="1" applyFill="1" applyProtection="1">
      <protection hidden="1"/>
    </xf>
    <xf numFmtId="0" fontId="0" fillId="3" borderId="0" xfId="0" applyFill="1" applyProtection="1">
      <protection hidden="1"/>
    </xf>
    <xf numFmtId="0" fontId="3" fillId="3" borderId="0" xfId="0" applyFont="1" applyFill="1" applyProtection="1">
      <protection hidden="1"/>
    </xf>
    <xf numFmtId="0" fontId="2" fillId="3" borderId="0" xfId="0" applyFont="1" applyFill="1" applyProtection="1">
      <protection hidden="1"/>
    </xf>
    <xf numFmtId="0" fontId="2" fillId="0" borderId="0" xfId="0" applyFont="1" applyProtection="1">
      <protection hidden="1"/>
    </xf>
    <xf numFmtId="0" fontId="0" fillId="3" borderId="1" xfId="0" applyFill="1" applyBorder="1" applyAlignment="1" applyProtection="1">
      <alignment horizontal="right" vertical="center" indent="1"/>
      <protection hidden="1"/>
    </xf>
    <xf numFmtId="0" fontId="5" fillId="3" borderId="0" xfId="0" applyFont="1" applyFill="1" applyProtection="1">
      <protection hidden="1"/>
    </xf>
    <xf numFmtId="0" fontId="5" fillId="0" borderId="0" xfId="0" applyFont="1" applyProtection="1">
      <protection hidden="1"/>
    </xf>
    <xf numFmtId="0" fontId="6" fillId="3" borderId="0" xfId="0" quotePrefix="1" applyFont="1" applyFill="1" applyAlignment="1" applyProtection="1">
      <alignment horizontal="left" vertical="top" wrapText="1"/>
      <protection hidden="1"/>
    </xf>
    <xf numFmtId="0" fontId="0" fillId="3" borderId="0" xfId="0" applyFill="1" applyAlignment="1" applyProtection="1">
      <alignment vertical="center"/>
      <protection hidden="1"/>
    </xf>
    <xf numFmtId="165" fontId="8" fillId="3" borderId="0" xfId="1" applyNumberFormat="1" applyFont="1" applyFill="1" applyProtection="1">
      <protection hidden="1"/>
    </xf>
    <xf numFmtId="0" fontId="0" fillId="0" borderId="17" xfId="0" applyBorder="1" applyAlignment="1">
      <alignment horizontal="left" indent="1"/>
    </xf>
    <xf numFmtId="0" fontId="0" fillId="0" borderId="16" xfId="0" applyBorder="1" applyAlignment="1">
      <alignment horizontal="left" indent="1"/>
    </xf>
    <xf numFmtId="0" fontId="0" fillId="0" borderId="18" xfId="0" applyBorder="1" applyAlignment="1">
      <alignment horizontal="left" indent="1"/>
    </xf>
    <xf numFmtId="0" fontId="2" fillId="5" borderId="19" xfId="0" applyFont="1" applyFill="1" applyBorder="1"/>
    <xf numFmtId="165" fontId="1" fillId="4" borderId="20" xfId="1" applyNumberFormat="1" applyFill="1" applyBorder="1" applyAlignment="1" applyProtection="1">
      <alignment vertical="center"/>
      <protection hidden="1"/>
    </xf>
    <xf numFmtId="0" fontId="2" fillId="5" borderId="18" xfId="0" applyFont="1" applyFill="1" applyBorder="1"/>
    <xf numFmtId="0" fontId="1" fillId="3" borderId="0" xfId="1" applyNumberFormat="1" applyFill="1" applyProtection="1">
      <protection hidden="1"/>
    </xf>
    <xf numFmtId="9" fontId="2" fillId="3" borderId="0" xfId="2" applyFont="1" applyFill="1" applyProtection="1">
      <protection hidden="1"/>
    </xf>
    <xf numFmtId="166" fontId="2" fillId="3" borderId="0" xfId="1" applyNumberFormat="1" applyFont="1" applyFill="1" applyProtection="1">
      <protection hidden="1"/>
    </xf>
    <xf numFmtId="0" fontId="0" fillId="2" borderId="2" xfId="0" applyFill="1" applyBorder="1" applyAlignment="1" applyProtection="1">
      <alignment vertical="center"/>
      <protection locked="0"/>
    </xf>
    <xf numFmtId="0" fontId="0" fillId="2" borderId="3" xfId="0" applyFill="1" applyBorder="1" applyAlignment="1" applyProtection="1">
      <alignment vertical="center"/>
      <protection locked="0"/>
    </xf>
    <xf numFmtId="0" fontId="2" fillId="2" borderId="2" xfId="0" applyFont="1" applyFill="1" applyBorder="1" applyAlignment="1" applyProtection="1">
      <alignment vertical="center"/>
      <protection locked="0"/>
    </xf>
    <xf numFmtId="0" fontId="0" fillId="3" borderId="19" xfId="0" applyFill="1" applyBorder="1" applyAlignment="1" applyProtection="1">
      <alignment horizontal="left" indent="1"/>
      <protection hidden="1"/>
    </xf>
    <xf numFmtId="0" fontId="2" fillId="5" borderId="17" xfId="0" applyFont="1" applyFill="1" applyBorder="1" applyProtection="1">
      <protection hidden="1"/>
    </xf>
    <xf numFmtId="0" fontId="0" fillId="0" borderId="22" xfId="0" applyBorder="1" applyAlignment="1" applyProtection="1">
      <alignment horizontal="left" indent="1"/>
      <protection hidden="1"/>
    </xf>
    <xf numFmtId="0" fontId="11" fillId="3" borderId="0" xfId="0" applyFont="1" applyFill="1" applyAlignment="1" applyProtection="1">
      <alignment wrapText="1"/>
      <protection hidden="1"/>
    </xf>
    <xf numFmtId="0" fontId="4" fillId="3" borderId="0" xfId="3" applyFill="1" applyProtection="1">
      <protection hidden="1"/>
    </xf>
    <xf numFmtId="0" fontId="12" fillId="3" borderId="0" xfId="0" applyFont="1" applyFill="1" applyAlignment="1" applyProtection="1">
      <alignment vertical="top" wrapText="1"/>
      <protection hidden="1"/>
    </xf>
    <xf numFmtId="0" fontId="4" fillId="3" borderId="0" xfId="3" quotePrefix="1" applyFill="1" applyAlignment="1" applyProtection="1">
      <alignment horizontal="left" vertical="top" wrapText="1"/>
      <protection hidden="1"/>
    </xf>
    <xf numFmtId="0" fontId="0" fillId="3" borderId="16" xfId="0" applyFill="1" applyBorder="1" applyAlignment="1">
      <alignment horizontal="left" vertical="center" indent="1"/>
    </xf>
    <xf numFmtId="165" fontId="13" fillId="3" borderId="0" xfId="1" applyNumberFormat="1" applyFont="1" applyFill="1" applyProtection="1">
      <protection hidden="1"/>
    </xf>
    <xf numFmtId="0" fontId="0" fillId="3" borderId="7" xfId="0" applyFill="1" applyBorder="1"/>
    <xf numFmtId="0" fontId="0" fillId="3" borderId="8" xfId="0" applyFill="1" applyBorder="1"/>
    <xf numFmtId="0" fontId="0" fillId="3" borderId="0" xfId="2" applyNumberFormat="1" applyFont="1" applyFill="1" applyProtection="1">
      <protection hidden="1"/>
    </xf>
    <xf numFmtId="165" fontId="14" fillId="3" borderId="0" xfId="1" applyNumberFormat="1" applyFont="1" applyFill="1" applyProtection="1">
      <protection hidden="1"/>
    </xf>
    <xf numFmtId="0" fontId="10" fillId="0" borderId="0" xfId="0" applyFont="1" applyProtection="1">
      <protection hidden="1"/>
    </xf>
    <xf numFmtId="0" fontId="0" fillId="0" borderId="22" xfId="0" applyBorder="1" applyProtection="1">
      <protection hidden="1"/>
    </xf>
    <xf numFmtId="0" fontId="0" fillId="0" borderId="16" xfId="0" applyBorder="1" applyProtection="1">
      <protection hidden="1"/>
    </xf>
    <xf numFmtId="0" fontId="2" fillId="4" borderId="2" xfId="0" applyFont="1" applyFill="1" applyBorder="1" applyAlignment="1" applyProtection="1">
      <alignment vertical="center"/>
      <protection hidden="1"/>
    </xf>
    <xf numFmtId="0" fontId="0" fillId="3" borderId="22" xfId="0" applyFill="1" applyBorder="1" applyAlignment="1" applyProtection="1">
      <alignment horizontal="left" indent="1"/>
      <protection hidden="1"/>
    </xf>
    <xf numFmtId="0" fontId="0" fillId="3" borderId="16" xfId="0" applyFill="1" applyBorder="1" applyAlignment="1" applyProtection="1">
      <alignment horizontal="left" indent="1"/>
      <protection hidden="1"/>
    </xf>
    <xf numFmtId="0" fontId="0" fillId="0" borderId="19" xfId="0" applyBorder="1" applyProtection="1">
      <protection hidden="1"/>
    </xf>
    <xf numFmtId="0" fontId="9" fillId="2" borderId="23" xfId="0" applyFont="1" applyFill="1" applyBorder="1" applyAlignment="1" applyProtection="1">
      <alignment vertical="center"/>
      <protection hidden="1"/>
    </xf>
    <xf numFmtId="0" fontId="0" fillId="0" borderId="21" xfId="0" applyBorder="1" applyAlignment="1" applyProtection="1">
      <alignment horizontal="left" indent="1"/>
      <protection hidden="1"/>
    </xf>
    <xf numFmtId="0" fontId="0" fillId="0" borderId="16" xfId="0" applyBorder="1" applyAlignment="1" applyProtection="1">
      <alignment horizontal="left" indent="1"/>
      <protection hidden="1"/>
    </xf>
    <xf numFmtId="0" fontId="0" fillId="8" borderId="0" xfId="0" applyFill="1" applyAlignment="1" applyProtection="1">
      <alignment vertical="center"/>
      <protection hidden="1"/>
    </xf>
    <xf numFmtId="0" fontId="12" fillId="9" borderId="0" xfId="0" applyFont="1" applyFill="1" applyAlignment="1" applyProtection="1">
      <alignment vertical="center"/>
      <protection hidden="1"/>
    </xf>
    <xf numFmtId="0" fontId="2" fillId="6" borderId="4" xfId="0" applyFont="1" applyFill="1" applyBorder="1" applyProtection="1">
      <protection hidden="1"/>
    </xf>
    <xf numFmtId="0" fontId="0" fillId="6" borderId="11" xfId="0" applyFill="1" applyBorder="1" applyProtection="1">
      <protection hidden="1"/>
    </xf>
    <xf numFmtId="0" fontId="0" fillId="6" borderId="11" xfId="0" applyFill="1" applyBorder="1" applyAlignment="1" applyProtection="1">
      <alignment vertical="center"/>
      <protection hidden="1"/>
    </xf>
    <xf numFmtId="0" fontId="2" fillId="6" borderId="14" xfId="0" applyFont="1" applyFill="1" applyBorder="1" applyProtection="1">
      <protection hidden="1"/>
    </xf>
    <xf numFmtId="0" fontId="0" fillId="6" borderId="15" xfId="0" applyFill="1" applyBorder="1" applyAlignment="1" applyProtection="1">
      <alignment vertical="center"/>
      <protection hidden="1"/>
    </xf>
    <xf numFmtId="0" fontId="0" fillId="3" borderId="0" xfId="0" applyFill="1" applyAlignment="1" applyProtection="1">
      <alignment horizontal="right" vertical="center" indent="1"/>
      <protection hidden="1"/>
    </xf>
    <xf numFmtId="0" fontId="2" fillId="3" borderId="0" xfId="0" applyFont="1" applyFill="1" applyAlignment="1" applyProtection="1">
      <alignment horizontal="left" vertical="center" indent="1"/>
      <protection hidden="1"/>
    </xf>
    <xf numFmtId="0" fontId="4" fillId="3" borderId="0" xfId="3" applyFill="1" applyAlignment="1" applyProtection="1">
      <alignment horizontal="left" vertical="center" indent="1"/>
      <protection hidden="1"/>
    </xf>
    <xf numFmtId="0" fontId="0" fillId="3" borderId="0" xfId="0" quotePrefix="1" applyFill="1" applyAlignment="1" applyProtection="1">
      <alignment horizontal="left" vertical="center" indent="1"/>
      <protection hidden="1"/>
    </xf>
    <xf numFmtId="165" fontId="1" fillId="9" borderId="2" xfId="1" applyNumberFormat="1" applyFill="1" applyBorder="1" applyAlignment="1" applyProtection="1">
      <alignment vertical="center"/>
      <protection hidden="1"/>
    </xf>
    <xf numFmtId="165" fontId="2" fillId="9" borderId="20" xfId="1" applyNumberFormat="1" applyFont="1" applyFill="1" applyBorder="1" applyAlignment="1" applyProtection="1">
      <alignment vertical="center"/>
      <protection hidden="1"/>
    </xf>
    <xf numFmtId="165" fontId="2" fillId="9" borderId="13" xfId="1" applyNumberFormat="1" applyFont="1" applyFill="1" applyBorder="1" applyAlignment="1" applyProtection="1">
      <alignment vertical="center"/>
      <protection hidden="1"/>
    </xf>
    <xf numFmtId="9" fontId="0" fillId="9" borderId="20" xfId="2" applyFont="1" applyFill="1" applyBorder="1" applyAlignment="1" applyProtection="1">
      <alignment vertical="center"/>
      <protection hidden="1"/>
    </xf>
    <xf numFmtId="0" fontId="2" fillId="6" borderId="0" xfId="0" applyFont="1" applyFill="1" applyProtection="1">
      <protection hidden="1"/>
    </xf>
    <xf numFmtId="0" fontId="3" fillId="6" borderId="4" xfId="0" applyFont="1" applyFill="1" applyBorder="1" applyAlignment="1">
      <alignment vertical="center"/>
    </xf>
    <xf numFmtId="0" fontId="3" fillId="6" borderId="5" xfId="0" applyFont="1" applyFill="1" applyBorder="1" applyAlignment="1">
      <alignment vertical="center"/>
    </xf>
    <xf numFmtId="0" fontId="2" fillId="6" borderId="14" xfId="0" applyFont="1" applyFill="1" applyBorder="1"/>
    <xf numFmtId="0" fontId="0" fillId="6" borderId="15" xfId="0" applyFill="1" applyBorder="1"/>
    <xf numFmtId="9" fontId="1" fillId="9" borderId="13" xfId="2" applyFill="1" applyBorder="1" applyAlignment="1" applyProtection="1">
      <alignment vertical="center"/>
      <protection hidden="1"/>
    </xf>
    <xf numFmtId="165" fontId="2" fillId="9" borderId="15" xfId="1" applyNumberFormat="1" applyFont="1" applyFill="1" applyBorder="1" applyAlignment="1" applyProtection="1">
      <alignment vertical="center"/>
      <protection hidden="1"/>
    </xf>
    <xf numFmtId="167" fontId="2" fillId="9" borderId="15" xfId="1" applyNumberFormat="1" applyFont="1" applyFill="1" applyBorder="1" applyAlignment="1" applyProtection="1">
      <alignment vertical="center"/>
      <protection hidden="1"/>
    </xf>
    <xf numFmtId="9" fontId="0" fillId="9" borderId="12" xfId="2" applyFont="1" applyFill="1" applyBorder="1" applyAlignment="1" applyProtection="1">
      <alignment vertical="center"/>
      <protection hidden="1"/>
    </xf>
    <xf numFmtId="0" fontId="0" fillId="10" borderId="0" xfId="0" applyFill="1"/>
    <xf numFmtId="9" fontId="0" fillId="2" borderId="6" xfId="2" applyFont="1" applyFill="1" applyBorder="1" applyAlignment="1" applyProtection="1">
      <alignment horizontal="center" vertical="center"/>
      <protection locked="0"/>
    </xf>
    <xf numFmtId="9" fontId="0" fillId="2" borderId="1" xfId="2" applyFont="1" applyFill="1" applyBorder="1" applyAlignment="1" applyProtection="1">
      <alignment horizontal="center" vertical="center"/>
      <protection locked="0"/>
    </xf>
    <xf numFmtId="9" fontId="0" fillId="2" borderId="2" xfId="2" applyFont="1" applyFill="1" applyBorder="1" applyAlignment="1" applyProtection="1">
      <alignment horizontal="center" vertical="center"/>
      <protection locked="0"/>
    </xf>
    <xf numFmtId="165" fontId="2" fillId="9" borderId="11" xfId="1" applyNumberFormat="1" applyFont="1" applyFill="1" applyBorder="1" applyAlignment="1" applyProtection="1">
      <alignment vertical="center"/>
      <protection hidden="1"/>
    </xf>
    <xf numFmtId="0" fontId="0" fillId="3" borderId="0" xfId="0" applyFill="1" applyAlignment="1" applyProtection="1">
      <alignment wrapText="1"/>
      <protection hidden="1"/>
    </xf>
    <xf numFmtId="0" fontId="0" fillId="10" borderId="0" xfId="0" applyFill="1" applyAlignment="1">
      <alignment wrapText="1"/>
    </xf>
    <xf numFmtId="0" fontId="0" fillId="13" borderId="35" xfId="0" applyFill="1" applyBorder="1" applyAlignment="1">
      <alignment horizontal="center"/>
    </xf>
    <xf numFmtId="0" fontId="0" fillId="9" borderId="1" xfId="0" applyFill="1" applyBorder="1"/>
    <xf numFmtId="0" fontId="0" fillId="9" borderId="2" xfId="0" applyFill="1" applyBorder="1"/>
    <xf numFmtId="0" fontId="0" fillId="0" borderId="16" xfId="0" applyBorder="1"/>
    <xf numFmtId="0" fontId="0" fillId="0" borderId="39" xfId="0" applyBorder="1"/>
    <xf numFmtId="0" fontId="0" fillId="0" borderId="3" xfId="0" applyBorder="1"/>
    <xf numFmtId="14" fontId="0" fillId="16" borderId="40" xfId="0" applyNumberFormat="1" applyFill="1" applyBorder="1" applyProtection="1">
      <protection locked="0"/>
    </xf>
    <xf numFmtId="0" fontId="0" fillId="16" borderId="40" xfId="0" applyFill="1" applyBorder="1" applyProtection="1">
      <protection locked="0"/>
    </xf>
    <xf numFmtId="0" fontId="0" fillId="17" borderId="5" xfId="0" applyFill="1" applyBorder="1"/>
    <xf numFmtId="4" fontId="0" fillId="16" borderId="40" xfId="0" applyNumberFormat="1" applyFill="1" applyBorder="1" applyProtection="1">
      <protection locked="0"/>
    </xf>
    <xf numFmtId="3" fontId="0" fillId="17" borderId="5" xfId="0" applyNumberFormat="1" applyFill="1" applyBorder="1"/>
    <xf numFmtId="9" fontId="0" fillId="17" borderId="40" xfId="2" applyFont="1" applyFill="1" applyBorder="1"/>
    <xf numFmtId="3" fontId="0" fillId="16" borderId="5" xfId="0" applyNumberFormat="1" applyFill="1" applyBorder="1"/>
    <xf numFmtId="168" fontId="0" fillId="16" borderId="40" xfId="0" applyNumberFormat="1" applyFill="1" applyBorder="1" applyProtection="1">
      <protection locked="0"/>
    </xf>
    <xf numFmtId="169" fontId="0" fillId="17" borderId="5" xfId="0" applyNumberFormat="1" applyFill="1" applyBorder="1"/>
    <xf numFmtId="9" fontId="0" fillId="17" borderId="11" xfId="2" applyFont="1" applyFill="1" applyBorder="1"/>
    <xf numFmtId="0" fontId="0" fillId="18" borderId="4" xfId="0" applyFill="1" applyBorder="1" applyProtection="1">
      <protection locked="0"/>
    </xf>
    <xf numFmtId="14" fontId="0" fillId="18" borderId="40" xfId="0" applyNumberFormat="1" applyFill="1" applyBorder="1" applyProtection="1">
      <protection locked="0"/>
    </xf>
    <xf numFmtId="14" fontId="0" fillId="19" borderId="40" xfId="0" applyNumberFormat="1" applyFill="1" applyBorder="1" applyProtection="1">
      <protection locked="0"/>
    </xf>
    <xf numFmtId="0" fontId="0" fillId="19" borderId="40" xfId="0" applyFill="1" applyBorder="1" applyProtection="1">
      <protection locked="0"/>
    </xf>
    <xf numFmtId="0" fontId="0" fillId="19" borderId="5" xfId="0" applyFill="1" applyBorder="1"/>
    <xf numFmtId="0" fontId="4" fillId="16" borderId="40" xfId="3" applyFill="1" applyBorder="1" applyProtection="1">
      <protection locked="0"/>
    </xf>
    <xf numFmtId="0" fontId="0" fillId="2" borderId="3" xfId="0" quotePrefix="1" applyFill="1" applyBorder="1" applyAlignment="1" applyProtection="1">
      <alignment vertical="center"/>
      <protection locked="0"/>
    </xf>
    <xf numFmtId="14" fontId="0" fillId="2" borderId="1" xfId="0" applyNumberFormat="1" applyFill="1" applyBorder="1" applyAlignment="1" applyProtection="1">
      <alignment vertical="center"/>
      <protection locked="0"/>
    </xf>
    <xf numFmtId="0" fontId="0" fillId="2" borderId="6" xfId="0" applyFill="1" applyBorder="1" applyAlignment="1" applyProtection="1">
      <alignment horizontal="center" vertical="center"/>
      <protection hidden="1"/>
    </xf>
    <xf numFmtId="0" fontId="0" fillId="2" borderId="37" xfId="0" applyFill="1" applyBorder="1" applyAlignment="1" applyProtection="1">
      <alignment horizontal="center" vertical="center"/>
      <protection hidden="1"/>
    </xf>
    <xf numFmtId="0" fontId="0" fillId="2" borderId="42" xfId="0" applyFill="1" applyBorder="1" applyAlignment="1" applyProtection="1">
      <alignment horizontal="center" vertical="center"/>
      <protection hidden="1"/>
    </xf>
    <xf numFmtId="0" fontId="5" fillId="3" borderId="0" xfId="0" applyFont="1" applyFill="1"/>
    <xf numFmtId="9" fontId="1" fillId="2" borderId="6" xfId="2" applyFill="1" applyBorder="1" applyAlignment="1" applyProtection="1">
      <alignment horizontal="center" vertical="center"/>
      <protection locked="0"/>
    </xf>
    <xf numFmtId="9" fontId="1" fillId="2" borderId="1" xfId="2" applyFill="1" applyBorder="1" applyAlignment="1" applyProtection="1">
      <alignment horizontal="center" vertical="center"/>
      <protection locked="0"/>
    </xf>
    <xf numFmtId="9" fontId="1" fillId="2" borderId="2" xfId="2" applyFill="1" applyBorder="1" applyAlignment="1" applyProtection="1">
      <alignment horizontal="center" vertical="center"/>
      <protection locked="0"/>
    </xf>
    <xf numFmtId="9" fontId="2" fillId="9" borderId="13" xfId="2" applyFont="1" applyFill="1" applyBorder="1" applyAlignment="1" applyProtection="1">
      <alignment vertical="center"/>
      <protection hidden="1"/>
    </xf>
    <xf numFmtId="0" fontId="2" fillId="7" borderId="6" xfId="0" applyFont="1" applyFill="1" applyBorder="1" applyAlignment="1" applyProtection="1">
      <alignment horizontal="center" vertical="center"/>
      <protection hidden="1"/>
    </xf>
    <xf numFmtId="0" fontId="2" fillId="7" borderId="10" xfId="0" applyFont="1" applyFill="1" applyBorder="1" applyAlignment="1" applyProtection="1">
      <alignment horizontal="center" vertical="center"/>
      <protection hidden="1"/>
    </xf>
    <xf numFmtId="0" fontId="16" fillId="21" borderId="6" xfId="0" applyFont="1" applyFill="1" applyBorder="1" applyAlignment="1" applyProtection="1">
      <alignment horizontal="center" vertical="center"/>
      <protection hidden="1"/>
    </xf>
    <xf numFmtId="0" fontId="12" fillId="21" borderId="1" xfId="0" applyFont="1" applyFill="1" applyBorder="1" applyAlignment="1" applyProtection="1">
      <alignment horizontal="center" vertical="center"/>
      <protection locked="0"/>
    </xf>
    <xf numFmtId="0" fontId="15" fillId="20" borderId="1" xfId="0" applyFont="1" applyFill="1" applyBorder="1" applyAlignment="1" applyProtection="1">
      <alignment horizontal="center" vertical="center" wrapText="1"/>
      <protection locked="0"/>
    </xf>
    <xf numFmtId="3" fontId="2" fillId="9" borderId="1" xfId="0" applyNumberFormat="1" applyFont="1" applyFill="1" applyBorder="1" applyAlignment="1" applyProtection="1">
      <alignment horizontal="center" vertical="center"/>
      <protection hidden="1"/>
    </xf>
    <xf numFmtId="0" fontId="0" fillId="2" borderId="1" xfId="0" applyFill="1" applyBorder="1" applyAlignment="1" applyProtection="1">
      <alignment horizontal="center" vertical="center"/>
      <protection locked="0"/>
    </xf>
    <xf numFmtId="0" fontId="2" fillId="7" borderId="2" xfId="0" applyFont="1" applyFill="1" applyBorder="1" applyAlignment="1" applyProtection="1">
      <alignment horizontal="center" vertical="center"/>
      <protection hidden="1"/>
    </xf>
    <xf numFmtId="0" fontId="0" fillId="0" borderId="22" xfId="0" applyBorder="1" applyAlignment="1">
      <alignment wrapText="1"/>
    </xf>
    <xf numFmtId="0" fontId="0" fillId="0" borderId="22" xfId="0" applyBorder="1" applyAlignment="1">
      <alignment horizontal="left" indent="1"/>
    </xf>
    <xf numFmtId="0" fontId="2" fillId="2" borderId="41" xfId="0" applyFont="1" applyFill="1" applyBorder="1" applyAlignment="1" applyProtection="1">
      <alignment horizontal="center" vertical="center"/>
      <protection locked="0"/>
    </xf>
    <xf numFmtId="3" fontId="2" fillId="9" borderId="1" xfId="1" applyNumberFormat="1" applyFont="1" applyFill="1" applyBorder="1" applyAlignment="1" applyProtection="1">
      <alignment horizontal="center" vertical="center"/>
      <protection hidden="1"/>
    </xf>
    <xf numFmtId="3" fontId="2" fillId="9" borderId="2" xfId="1" applyNumberFormat="1" applyFont="1" applyFill="1" applyBorder="1" applyAlignment="1" applyProtection="1">
      <alignment horizontal="center" vertical="center"/>
      <protection hidden="1"/>
    </xf>
    <xf numFmtId="3" fontId="2" fillId="9" borderId="2" xfId="0" applyNumberFormat="1" applyFont="1" applyFill="1" applyBorder="1" applyAlignment="1" applyProtection="1">
      <alignment horizontal="center" vertical="center"/>
      <protection hidden="1"/>
    </xf>
    <xf numFmtId="4" fontId="0" fillId="2" borderId="31" xfId="0" applyNumberForma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15" fillId="3" borderId="27" xfId="0" applyFont="1" applyFill="1" applyBorder="1" applyAlignment="1" applyProtection="1">
      <alignment horizontal="left" vertical="center" wrapText="1"/>
      <protection hidden="1"/>
    </xf>
    <xf numFmtId="0" fontId="2" fillId="0" borderId="22" xfId="0" applyFont="1" applyBorder="1" applyAlignment="1">
      <alignment wrapText="1"/>
    </xf>
    <xf numFmtId="0" fontId="15" fillId="3" borderId="26" xfId="0" applyFont="1" applyFill="1" applyBorder="1" applyAlignment="1" applyProtection="1">
      <alignment horizontal="left" vertical="center" wrapText="1"/>
      <protection hidden="1"/>
    </xf>
    <xf numFmtId="0" fontId="0" fillId="2" borderId="2" xfId="0" applyFill="1" applyBorder="1" applyAlignment="1" applyProtection="1">
      <alignment horizontal="center" vertical="center"/>
      <protection locked="0"/>
    </xf>
    <xf numFmtId="0" fontId="0" fillId="0" borderId="16" xfId="0" applyBorder="1" applyAlignment="1">
      <alignment vertical="center" wrapText="1"/>
    </xf>
    <xf numFmtId="3" fontId="2" fillId="9" borderId="39" xfId="1" applyNumberFormat="1" applyFont="1" applyFill="1" applyBorder="1" applyAlignment="1" applyProtection="1">
      <alignment horizontal="center" vertical="center"/>
      <protection hidden="1"/>
    </xf>
    <xf numFmtId="0" fontId="0" fillId="0" borderId="18" xfId="0" applyBorder="1" applyAlignment="1">
      <alignment horizontal="left" wrapText="1"/>
    </xf>
    <xf numFmtId="0" fontId="2" fillId="7" borderId="31" xfId="0" applyFont="1" applyFill="1" applyBorder="1" applyAlignment="1" applyProtection="1">
      <alignment horizontal="center" vertical="center"/>
      <protection hidden="1"/>
    </xf>
    <xf numFmtId="3" fontId="2" fillId="9" borderId="3" xfId="1" applyNumberFormat="1" applyFont="1" applyFill="1" applyBorder="1" applyAlignment="1" applyProtection="1">
      <alignment horizontal="center" vertical="center"/>
      <protection hidden="1"/>
    </xf>
    <xf numFmtId="0" fontId="2" fillId="11" borderId="17" xfId="0" applyFont="1" applyFill="1" applyBorder="1" applyAlignment="1" applyProtection="1">
      <alignment horizontal="left" vertical="top"/>
      <protection hidden="1"/>
    </xf>
    <xf numFmtId="0" fontId="15" fillId="3" borderId="43" xfId="0" applyFont="1" applyFill="1" applyBorder="1" applyAlignment="1" applyProtection="1">
      <alignment horizontal="left" vertical="center" wrapText="1"/>
      <protection hidden="1"/>
    </xf>
    <xf numFmtId="0" fontId="16" fillId="0" borderId="21" xfId="0" applyFont="1" applyBorder="1" applyAlignment="1">
      <alignment horizontal="left" vertical="top" wrapText="1" indent="1"/>
    </xf>
    <xf numFmtId="0" fontId="3" fillId="6" borderId="29" xfId="0" applyFont="1" applyFill="1" applyBorder="1" applyAlignment="1">
      <alignment horizontal="center" vertical="center"/>
    </xf>
    <xf numFmtId="0" fontId="3" fillId="6" borderId="47" xfId="0" applyFont="1" applyFill="1" applyBorder="1" applyAlignment="1">
      <alignment horizontal="center" vertical="center"/>
    </xf>
    <xf numFmtId="0" fontId="0" fillId="15" borderId="24" xfId="0" applyFill="1" applyBorder="1" applyAlignment="1">
      <alignment horizontal="center"/>
    </xf>
    <xf numFmtId="0" fontId="0" fillId="9" borderId="13" xfId="0" applyFill="1" applyBorder="1" applyAlignment="1">
      <alignment horizontal="center"/>
    </xf>
    <xf numFmtId="0" fontId="0" fillId="14" borderId="1" xfId="0" applyFill="1" applyBorder="1" applyAlignment="1">
      <alignment horizontal="center"/>
    </xf>
    <xf numFmtId="0" fontId="0" fillId="12" borderId="17" xfId="0" applyFill="1" applyBorder="1" applyAlignment="1">
      <alignment horizontal="center"/>
    </xf>
    <xf numFmtId="0" fontId="0" fillId="13" borderId="29" xfId="0" applyFill="1" applyBorder="1" applyAlignment="1">
      <alignment horizontal="center"/>
    </xf>
    <xf numFmtId="0" fontId="0" fillId="13" borderId="33" xfId="0" applyFill="1" applyBorder="1" applyAlignment="1">
      <alignment horizontal="center"/>
    </xf>
    <xf numFmtId="0" fontId="0" fillId="10" borderId="33" xfId="0" applyFill="1" applyBorder="1" applyAlignment="1">
      <alignment horizontal="center"/>
    </xf>
    <xf numFmtId="0" fontId="0" fillId="14" borderId="29" xfId="0" applyFill="1" applyBorder="1" applyAlignment="1">
      <alignment horizontal="center"/>
    </xf>
    <xf numFmtId="0" fontId="0" fillId="0" borderId="1" xfId="0" applyBorder="1" applyAlignment="1" applyProtection="1">
      <alignment horizontal="left" vertical="center" wrapText="1"/>
      <protection hidden="1"/>
    </xf>
    <xf numFmtId="0" fontId="0" fillId="3" borderId="0" xfId="0" quotePrefix="1" applyFill="1" applyAlignment="1" applyProtection="1">
      <alignment horizontal="left" vertical="top" wrapText="1"/>
      <protection hidden="1"/>
    </xf>
    <xf numFmtId="0" fontId="0" fillId="3" borderId="0" xfId="0" applyFill="1" applyAlignment="1" applyProtection="1">
      <alignment horizontal="left"/>
      <protection hidden="1"/>
    </xf>
    <xf numFmtId="0" fontId="0" fillId="3" borderId="0" xfId="0" applyFill="1" applyAlignment="1" applyProtection="1">
      <alignment horizontal="right"/>
      <protection hidden="1"/>
    </xf>
    <xf numFmtId="0" fontId="0" fillId="0" borderId="32" xfId="0" applyBorder="1" applyAlignment="1"/>
    <xf numFmtId="0" fontId="0" fillId="0" borderId="25" xfId="0" applyBorder="1" applyAlignment="1"/>
    <xf numFmtId="0" fontId="0" fillId="0" borderId="33" xfId="0" applyBorder="1" applyAlignment="1"/>
    <xf numFmtId="0" fontId="0" fillId="0" borderId="5" xfId="0" applyBorder="1" applyAlignment="1"/>
    <xf numFmtId="0" fontId="0" fillId="0" borderId="13" xfId="0" applyBorder="1" applyAlignment="1"/>
    <xf numFmtId="0" fontId="0" fillId="0" borderId="34" xfId="0" applyBorder="1" applyAlignment="1"/>
    <xf numFmtId="0" fontId="0" fillId="0" borderId="35" xfId="0" applyBorder="1" applyAlignment="1"/>
    <xf numFmtId="0" fontId="0" fillId="0" borderId="36" xfId="0" applyBorder="1" applyAlignment="1"/>
    <xf numFmtId="0" fontId="0" fillId="0" borderId="7" xfId="0" applyBorder="1" applyAlignment="1"/>
    <xf numFmtId="0" fontId="0" fillId="0" borderId="37" xfId="0" applyBorder="1" applyAlignment="1"/>
    <xf numFmtId="0" fontId="0" fillId="0" borderId="38" xfId="0" applyBorder="1" applyAlignment="1"/>
    <xf numFmtId="0" fontId="0" fillId="0" borderId="7" xfId="0" applyBorder="1" applyAlignment="1" applyProtection="1">
      <protection hidden="1"/>
    </xf>
    <xf numFmtId="0" fontId="0" fillId="0" borderId="0" xfId="0" applyAlignment="1" applyProtection="1">
      <protection hidden="1"/>
    </xf>
    <xf numFmtId="0" fontId="0" fillId="0" borderId="33" xfId="0" applyBorder="1" applyAlignment="1" applyProtection="1">
      <protection hidden="1"/>
    </xf>
    <xf numFmtId="0" fontId="0" fillId="0" borderId="25" xfId="0" applyBorder="1" applyAlignment="1" applyProtection="1">
      <protection hidden="1"/>
    </xf>
    <xf numFmtId="0" fontId="0" fillId="0" borderId="44" xfId="0" applyBorder="1" applyAlignment="1" applyProtection="1">
      <protection hidden="1"/>
    </xf>
    <xf numFmtId="0" fontId="0" fillId="0" borderId="7" xfId="0" applyBorder="1" applyAlignment="1" applyProtection="1">
      <protection locked="0"/>
    </xf>
    <xf numFmtId="0" fontId="0" fillId="0" borderId="28" xfId="0" applyBorder="1" applyAlignment="1" applyProtection="1">
      <protection hidden="1"/>
    </xf>
    <xf numFmtId="0" fontId="0" fillId="0" borderId="11" xfId="0" applyBorder="1" applyAlignment="1"/>
    <xf numFmtId="0" fontId="0" fillId="0" borderId="22" xfId="0" applyBorder="1" applyAlignment="1"/>
    <xf numFmtId="0" fontId="0" fillId="0" borderId="45" xfId="0" applyBorder="1" applyAlignment="1" applyProtection="1">
      <protection locked="0"/>
    </xf>
    <xf numFmtId="0" fontId="0" fillId="0" borderId="45" xfId="0" applyBorder="1" applyAlignment="1"/>
    <xf numFmtId="0" fontId="0" fillId="0" borderId="10" xfId="0" applyBorder="1" applyAlignment="1" applyProtection="1">
      <protection hidden="1"/>
    </xf>
    <xf numFmtId="0" fontId="0" fillId="0" borderId="26" xfId="0" applyBorder="1" applyAlignment="1"/>
    <xf numFmtId="0" fontId="0" fillId="0" borderId="46" xfId="0" applyBorder="1" applyAlignment="1"/>
    <xf numFmtId="0" fontId="0" fillId="0" borderId="10" xfId="0" applyBorder="1" applyAlignment="1" applyProtection="1">
      <protection locked="0"/>
    </xf>
    <xf numFmtId="0" fontId="0" fillId="3" borderId="22" xfId="0" applyFill="1" applyBorder="1" applyAlignment="1"/>
    <xf numFmtId="0" fontId="0" fillId="0" borderId="9" xfId="0" applyBorder="1" applyAlignment="1"/>
    <xf numFmtId="0" fontId="0" fillId="0" borderId="9" xfId="0" applyBorder="1" applyAlignment="1" applyProtection="1">
      <protection hidden="1"/>
    </xf>
    <xf numFmtId="0" fontId="0" fillId="0" borderId="12" xfId="0" applyBorder="1" applyAlignment="1" applyProtection="1">
      <protection hidden="1"/>
    </xf>
    <xf numFmtId="0" fontId="0" fillId="0" borderId="30" xfId="0" applyBorder="1" applyAlignment="1"/>
    <xf numFmtId="0" fontId="0" fillId="0" borderId="30" xfId="0" applyBorder="1" applyAlignment="1" applyProtection="1">
      <protection hidden="1"/>
    </xf>
    <xf numFmtId="0" fontId="0" fillId="0" borderId="30" xfId="0" applyBorder="1" applyAlignment="1" applyProtection="1">
      <protection locked="0"/>
    </xf>
  </cellXfs>
  <cellStyles count="4">
    <cellStyle name="Lien hypertexte" xfId="3" builtinId="8"/>
    <cellStyle name="Milliers" xfId="1" builtinId="3"/>
    <cellStyle name="Normal" xfId="0" builtinId="0"/>
    <cellStyle name="Pourcentage" xfId="2" builtinId="5"/>
  </cellStyles>
  <dxfs count="6">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EBP">
  <a:themeElements>
    <a:clrScheme name="EBP">
      <a:dk1>
        <a:sysClr val="windowText" lastClr="000000"/>
      </a:dk1>
      <a:lt1>
        <a:sysClr val="window" lastClr="FFFFFF"/>
      </a:lt1>
      <a:dk2>
        <a:srgbClr val="0E2841"/>
      </a:dk2>
      <a:lt2>
        <a:srgbClr val="E8E8E8"/>
      </a:lt2>
      <a:accent1>
        <a:srgbClr val="B3323D"/>
      </a:accent1>
      <a:accent2>
        <a:srgbClr val="F2E0DF"/>
      </a:accent2>
      <a:accent3>
        <a:srgbClr val="CA6F79"/>
      </a:accent3>
      <a:accent4>
        <a:srgbClr val="988C88"/>
      </a:accent4>
      <a:accent5>
        <a:srgbClr val="EAE5E4"/>
      </a:accent5>
      <a:accent6>
        <a:srgbClr val="C6BEBA"/>
      </a:accent6>
      <a:hlink>
        <a:srgbClr val="467886"/>
      </a:hlink>
      <a:folHlink>
        <a:srgbClr val="B02D39"/>
      </a:folHlink>
    </a:clrScheme>
    <a:fontScheme name="EBP Schriften">
      <a:majorFont>
        <a:latin typeface="Times New Roman"/>
        <a:ea typeface=""/>
        <a:cs typeface=""/>
      </a:majorFont>
      <a:minorFont>
        <a:latin typeface="Arial"/>
        <a:ea typeface=""/>
        <a:cs typeface=""/>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pPr>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defPPr algn="ctr">
          <a:defRPr sz="1500" dirty="0"/>
        </a:defPPr>
      </a:lstStyle>
      <a:style>
        <a:lnRef idx="2">
          <a:schemeClr val="accent1"/>
        </a:lnRef>
        <a:fillRef idx="1">
          <a:schemeClr val="lt1"/>
        </a:fillRef>
        <a:effectRef idx="0">
          <a:schemeClr val="accent1"/>
        </a:effectRef>
        <a:fontRef idx="minor">
          <a:schemeClr val="dk1"/>
        </a:fontRef>
      </a:style>
    </a:spDef>
    <a:lnDef>
      <a:spPr>
        <a:ln w="3175">
          <a:solidFill>
            <a:schemeClr val="tx1"/>
          </a:solidFill>
          <a:tailEnd type="none" w="lg" len="lg"/>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nSpc>
            <a:spcPts val="2000"/>
          </a:lnSpc>
          <a:defRPr sz="1500" dirty="0" err="1" smtClean="0"/>
        </a:defPPr>
      </a:lstStyle>
    </a:txDef>
  </a:objectDefaults>
  <a:extraClrSchemeLst/>
  <a:extLst>
    <a:ext uri="{05A4C25C-085E-4340-85A3-A5531E510DB2}">
      <thm15:themeFamily xmlns:thm15="http://schemas.microsoft.com/office/thememl/2012/main" name="EBP" id="{B1504A7B-2EB5-4CD1-857D-307C559CAE37}" vid="{E0C4C5AB-53EE-494D-9399-1ACB368B7BC1}"/>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colorwatt@ebp.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O5"/>
  <sheetViews>
    <sheetView topLeftCell="W1" workbookViewId="0">
      <selection activeCell="AF16" sqref="AF16"/>
    </sheetView>
  </sheetViews>
  <sheetFormatPr defaultColWidth="11.42578125" defaultRowHeight="12.6"/>
  <cols>
    <col min="1" max="1" width="4.42578125" customWidth="1"/>
    <col min="37" max="37" width="13.5703125" customWidth="1"/>
    <col min="38" max="38" width="13.85546875" customWidth="1"/>
    <col min="40" max="40" width="13.5703125" customWidth="1"/>
  </cols>
  <sheetData>
    <row r="1" spans="2:41" ht="13.5" customHeight="1" thickBot="1"/>
    <row r="2" spans="2:41">
      <c r="B2" s="150" t="s">
        <v>0</v>
      </c>
      <c r="C2" s="159"/>
      <c r="D2" s="151" t="s">
        <v>1</v>
      </c>
      <c r="E2" s="160"/>
      <c r="F2" s="154" t="s">
        <v>2</v>
      </c>
      <c r="G2" s="161"/>
      <c r="H2" s="161"/>
      <c r="I2" s="161"/>
      <c r="J2" s="161"/>
      <c r="K2" s="161"/>
      <c r="L2" s="161"/>
      <c r="M2" s="161"/>
      <c r="N2" s="161"/>
      <c r="O2" s="161"/>
      <c r="P2" s="161"/>
      <c r="Q2" s="161"/>
      <c r="R2" s="161"/>
      <c r="S2" s="161"/>
      <c r="T2" s="160"/>
      <c r="U2" s="147" t="s">
        <v>3</v>
      </c>
      <c r="V2" s="162"/>
      <c r="W2" s="162"/>
      <c r="X2" s="162"/>
      <c r="Y2" s="162"/>
      <c r="Z2" s="162"/>
      <c r="AA2" s="153" t="s">
        <v>4</v>
      </c>
      <c r="AB2" s="162"/>
      <c r="AC2" s="152" t="s">
        <v>5</v>
      </c>
      <c r="AD2" s="162"/>
      <c r="AE2" s="162"/>
      <c r="AF2" s="148" t="s">
        <v>6</v>
      </c>
      <c r="AG2" s="161"/>
      <c r="AH2" s="161"/>
      <c r="AI2" s="161"/>
      <c r="AJ2" s="161"/>
      <c r="AK2" s="161"/>
      <c r="AL2" s="161"/>
      <c r="AM2" s="161"/>
      <c r="AN2" s="161"/>
      <c r="AO2" s="163"/>
    </row>
    <row r="3" spans="2:41">
      <c r="B3" s="164"/>
      <c r="C3" s="165"/>
      <c r="D3" s="85" t="s">
        <v>7</v>
      </c>
      <c r="E3" s="85" t="s">
        <v>8</v>
      </c>
      <c r="F3" s="149" t="s">
        <v>9</v>
      </c>
      <c r="G3" s="166"/>
      <c r="H3" s="166"/>
      <c r="I3" s="166"/>
      <c r="J3" s="167"/>
      <c r="K3" s="149" t="s">
        <v>10</v>
      </c>
      <c r="L3" s="166"/>
      <c r="M3" s="167"/>
      <c r="N3" s="149" t="s">
        <v>11</v>
      </c>
      <c r="O3" s="166"/>
      <c r="P3" s="166"/>
      <c r="Q3" s="167"/>
      <c r="R3" s="149" t="s">
        <v>12</v>
      </c>
      <c r="S3" s="166"/>
      <c r="T3" s="167"/>
      <c r="U3" s="168"/>
      <c r="V3" s="169"/>
      <c r="W3" s="169"/>
      <c r="X3" s="169"/>
      <c r="Y3" s="169"/>
      <c r="Z3" s="169"/>
      <c r="AA3" s="169"/>
      <c r="AB3" s="169"/>
      <c r="AC3" s="169"/>
      <c r="AD3" s="169"/>
      <c r="AE3" s="169"/>
      <c r="AF3" s="86" t="s">
        <v>13</v>
      </c>
      <c r="AG3" s="86" t="s">
        <v>14</v>
      </c>
      <c r="AH3" s="86" t="s">
        <v>15</v>
      </c>
      <c r="AI3" s="86" t="s">
        <v>15</v>
      </c>
      <c r="AJ3" s="86" t="s">
        <v>16</v>
      </c>
      <c r="AK3" s="86" t="s">
        <v>17</v>
      </c>
      <c r="AL3" s="86" t="s">
        <v>18</v>
      </c>
      <c r="AM3" s="86" t="s">
        <v>19</v>
      </c>
      <c r="AN3" s="86" t="s">
        <v>20</v>
      </c>
      <c r="AO3" s="87" t="s">
        <v>21</v>
      </c>
    </row>
    <row r="4" spans="2:41" ht="13.5" customHeight="1" thickBot="1">
      <c r="B4" s="88" t="s">
        <v>22</v>
      </c>
      <c r="C4" s="89" t="s">
        <v>23</v>
      </c>
      <c r="D4" s="89"/>
      <c r="E4" s="89"/>
      <c r="F4" s="89" t="s">
        <v>24</v>
      </c>
      <c r="G4" s="89" t="s">
        <v>25</v>
      </c>
      <c r="H4" s="89" t="s">
        <v>26</v>
      </c>
      <c r="I4" s="89" t="s">
        <v>27</v>
      </c>
      <c r="J4" s="89" t="s">
        <v>28</v>
      </c>
      <c r="K4" s="89" t="s">
        <v>24</v>
      </c>
      <c r="L4" s="89" t="s">
        <v>27</v>
      </c>
      <c r="M4" s="89" t="s">
        <v>28</v>
      </c>
      <c r="N4" s="89" t="s">
        <v>29</v>
      </c>
      <c r="O4" s="89" t="s">
        <v>30</v>
      </c>
      <c r="P4" s="89" t="s">
        <v>31</v>
      </c>
      <c r="Q4" s="89" t="s">
        <v>32</v>
      </c>
      <c r="R4" s="89" t="s">
        <v>33</v>
      </c>
      <c r="S4" s="89" t="s">
        <v>34</v>
      </c>
      <c r="T4" s="89" t="s">
        <v>35</v>
      </c>
      <c r="U4" s="89" t="s">
        <v>29</v>
      </c>
      <c r="V4" s="89" t="s">
        <v>36</v>
      </c>
      <c r="W4" s="89" t="s">
        <v>27</v>
      </c>
      <c r="X4" s="89" t="s">
        <v>28</v>
      </c>
      <c r="Y4" s="89" t="s">
        <v>31</v>
      </c>
      <c r="Z4" s="89" t="s">
        <v>32</v>
      </c>
      <c r="AA4" s="89" t="s">
        <v>23</v>
      </c>
      <c r="AB4" s="89" t="s">
        <v>8</v>
      </c>
      <c r="AC4" s="89" t="s">
        <v>5</v>
      </c>
      <c r="AD4" s="89" t="s">
        <v>37</v>
      </c>
      <c r="AE4" s="89" t="s">
        <v>38</v>
      </c>
      <c r="AF4" s="89" t="s">
        <v>39</v>
      </c>
      <c r="AG4" s="89" t="s">
        <v>39</v>
      </c>
      <c r="AH4" s="89" t="s">
        <v>39</v>
      </c>
      <c r="AI4" s="89" t="s">
        <v>40</v>
      </c>
      <c r="AJ4" s="89" t="s">
        <v>41</v>
      </c>
      <c r="AK4" s="89" t="s">
        <v>42</v>
      </c>
      <c r="AL4" s="89" t="s">
        <v>43</v>
      </c>
      <c r="AM4" s="89" t="s">
        <v>44</v>
      </c>
      <c r="AN4" s="89" t="s">
        <v>42</v>
      </c>
      <c r="AO4" s="90" t="s">
        <v>40</v>
      </c>
    </row>
    <row r="5" spans="2:41">
      <c r="B5" s="101"/>
      <c r="C5" s="91">
        <f ca="1">TODAY()</f>
        <v>46224</v>
      </c>
      <c r="D5" s="102"/>
      <c r="E5" s="91" t="s">
        <v>45</v>
      </c>
      <c r="F5" s="92">
        <f>'Informations générales'!C17</f>
        <v>0</v>
      </c>
      <c r="G5" s="92">
        <f>'Informations générales'!C19</f>
        <v>0</v>
      </c>
      <c r="H5" s="92">
        <f>'Informations générales'!C20</f>
        <v>0</v>
      </c>
      <c r="I5" s="92">
        <f>'Informations générales'!C21</f>
        <v>0</v>
      </c>
      <c r="J5" s="93">
        <f>'Informations générales'!C22</f>
        <v>0</v>
      </c>
      <c r="K5" s="103"/>
      <c r="L5" s="104"/>
      <c r="M5" s="105"/>
      <c r="N5" s="92">
        <f>'Informations générales'!C24</f>
        <v>0</v>
      </c>
      <c r="O5" s="103"/>
      <c r="P5" s="106">
        <f>'Informations générales'!C25</f>
        <v>0</v>
      </c>
      <c r="Q5" s="92">
        <f>'Informations générales'!C26</f>
        <v>0</v>
      </c>
      <c r="R5" s="103"/>
      <c r="S5" s="103"/>
      <c r="T5" s="103"/>
      <c r="U5" s="92">
        <f>'Informations générales'!C11</f>
        <v>0</v>
      </c>
      <c r="V5" s="92">
        <f>'Informations générales'!C12</f>
        <v>0</v>
      </c>
      <c r="W5" s="104"/>
      <c r="X5" s="105"/>
      <c r="Y5" s="106">
        <f>'Informations générales'!C13</f>
        <v>0</v>
      </c>
      <c r="Z5" s="92">
        <f>'Informations générales'!C14</f>
        <v>0</v>
      </c>
      <c r="AA5" s="91"/>
      <c r="AB5" s="91" t="s">
        <v>46</v>
      </c>
      <c r="AC5" s="91" t="s">
        <v>47</v>
      </c>
      <c r="AD5" s="91" t="s">
        <v>48</v>
      </c>
      <c r="AE5" s="103"/>
      <c r="AF5" s="94" t="e">
        <f>'Cabine de Peinture'!D32</f>
        <v>#DIV/0!</v>
      </c>
      <c r="AG5" s="94" t="e">
        <f>'Cabine de Peinture'!F32</f>
        <v>#DIV/0!</v>
      </c>
      <c r="AH5" s="95" t="e">
        <f>'Cabine de Peinture'!C38</f>
        <v>#DIV/0!</v>
      </c>
      <c r="AI5" s="96" t="e">
        <f>'Cabine de Peinture'!C39</f>
        <v>#DIV/0!</v>
      </c>
      <c r="AJ5" s="97" t="e">
        <f>AH5*15*0.75</f>
        <v>#DIV/0!</v>
      </c>
      <c r="AK5" s="98">
        <f>'Cabine de Peinture'!F35</f>
        <v>0</v>
      </c>
      <c r="AL5" s="98" t="e">
        <f>'Cabine de Peinture'!C42</f>
        <v>#DIV/0!</v>
      </c>
      <c r="AM5" s="99" t="e">
        <f>'Cabine de Peinture'!C43</f>
        <v>#DIV/0!</v>
      </c>
      <c r="AN5" s="98" t="e">
        <f>'Cabine de Peinture'!C45</f>
        <v>#DIV/0!</v>
      </c>
      <c r="AO5" s="100" t="e">
        <f>'Cabine de Peinture'!C46</f>
        <v>#DIV/0!</v>
      </c>
    </row>
  </sheetData>
  <mergeCells count="11">
    <mergeCell ref="U2:Z3"/>
    <mergeCell ref="AF2:AO2"/>
    <mergeCell ref="F3:J3"/>
    <mergeCell ref="B2:C3"/>
    <mergeCell ref="R3:T3"/>
    <mergeCell ref="D2:E2"/>
    <mergeCell ref="AC2:AE3"/>
    <mergeCell ref="AA2:AB3"/>
    <mergeCell ref="N3:Q3"/>
    <mergeCell ref="K3:M3"/>
    <mergeCell ref="F2:T2"/>
  </mergeCells>
  <dataValidations count="2">
    <dataValidation type="list" allowBlank="1" showInputMessage="1" showErrorMessage="1" sqref="AB5" xr:uid="{00000000-0002-0000-0000-000000000000}">
      <formula1>"reserviert, ausbezahlt, abgelehnt"</formula1>
    </dataValidation>
    <dataValidation type="list" allowBlank="1" showInputMessage="1" showErrorMessage="1" sqref="AE5" xr:uid="{00000000-0002-0000-0000-000001000000}">
      <formula1>"Ja, Nein"</formula1>
    </dataValidation>
  </dataValidation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1"/>
  <sheetViews>
    <sheetView zoomScaleNormal="100" workbookViewId="0">
      <selection activeCell="C12" sqref="C12"/>
    </sheetView>
  </sheetViews>
  <sheetFormatPr defaultColWidth="0" defaultRowHeight="12.6" zeroHeight="1"/>
  <cols>
    <col min="1" max="1" width="2.42578125" style="9" customWidth="1"/>
    <col min="2" max="2" width="58.5703125" style="4" customWidth="1"/>
    <col min="3" max="3" width="47.5703125" style="4" customWidth="1"/>
    <col min="4" max="4" width="2.42578125" style="9" customWidth="1"/>
    <col min="5" max="7" width="0" style="4" hidden="1" customWidth="1"/>
    <col min="8" max="8" width="11.42578125" style="4" hidden="1" customWidth="1"/>
    <col min="9" max="16384" width="11.42578125" style="4" hidden="1"/>
  </cols>
  <sheetData>
    <row r="1" spans="2:3">
      <c r="B1" s="9"/>
      <c r="C1" s="9"/>
    </row>
    <row r="2" spans="2:3" ht="19.5" customHeight="1">
      <c r="B2" s="157" t="e" vm="1">
        <v>#VALUE!</v>
      </c>
      <c r="C2" s="158" t="e" vm="2">
        <v>#VALUE!</v>
      </c>
    </row>
    <row r="3" spans="2:3" ht="19.5" customHeight="1">
      <c r="B3" s="157"/>
      <c r="C3" s="158"/>
    </row>
    <row r="4" spans="2:3" ht="19.5" customHeight="1">
      <c r="B4" s="9"/>
      <c r="C4" s="9"/>
    </row>
    <row r="5" spans="2:3" s="9" customFormat="1" ht="18" customHeight="1">
      <c r="B5" s="10" t="s">
        <v>49</v>
      </c>
    </row>
    <row r="6" spans="2:3" s="9" customFormat="1" ht="18" customHeight="1">
      <c r="B6" s="10"/>
    </row>
    <row r="7" spans="2:3" s="9" customFormat="1" ht="15" customHeight="1">
      <c r="B7" s="54" t="s">
        <v>50</v>
      </c>
      <c r="C7" s="54"/>
    </row>
    <row r="8" spans="2:3" s="9" customFormat="1" ht="15" customHeight="1">
      <c r="B8" s="55" t="s">
        <v>51</v>
      </c>
      <c r="C8" s="55"/>
    </row>
    <row r="9" spans="2:3" s="9" customFormat="1" ht="13.5" customHeight="1" thickBot="1">
      <c r="B9" s="44"/>
    </row>
    <row r="10" spans="2:3" ht="12.95">
      <c r="B10" s="56" t="s">
        <v>52</v>
      </c>
      <c r="C10" s="57"/>
    </row>
    <row r="11" spans="2:3" ht="17.25" customHeight="1">
      <c r="B11" s="45" t="s">
        <v>29</v>
      </c>
      <c r="C11" s="28"/>
    </row>
    <row r="12" spans="2:3" ht="17.25" customHeight="1">
      <c r="B12" s="45" t="s">
        <v>36</v>
      </c>
      <c r="C12" s="28"/>
    </row>
    <row r="13" spans="2:3" s="9" customFormat="1" ht="17.25" customHeight="1">
      <c r="B13" s="45" t="s">
        <v>31</v>
      </c>
      <c r="C13" s="28"/>
    </row>
    <row r="14" spans="2:3" ht="17.25" customHeight="1" thickBot="1">
      <c r="B14" s="46" t="s">
        <v>53</v>
      </c>
      <c r="C14" s="107"/>
    </row>
    <row r="15" spans="2:3" s="9" customFormat="1" ht="18" customHeight="1" thickBot="1">
      <c r="B15" s="11"/>
      <c r="C15" s="17"/>
    </row>
    <row r="16" spans="2:3" ht="12.95">
      <c r="B16" s="56" t="s">
        <v>54</v>
      </c>
      <c r="C16" s="58"/>
    </row>
    <row r="17" spans="2:6" ht="17.25" customHeight="1">
      <c r="B17" s="45" t="s">
        <v>55</v>
      </c>
      <c r="C17" s="30"/>
    </row>
    <row r="18" spans="2:6" ht="17.25" customHeight="1">
      <c r="B18" s="45" t="s">
        <v>56</v>
      </c>
      <c r="C18" s="47"/>
    </row>
    <row r="19" spans="2:6" s="9" customFormat="1" ht="17.25" customHeight="1">
      <c r="B19" s="48" t="s">
        <v>25</v>
      </c>
      <c r="C19" s="28"/>
    </row>
    <row r="20" spans="2:6" s="9" customFormat="1" ht="17.25" customHeight="1">
      <c r="B20" s="48" t="s">
        <v>26</v>
      </c>
      <c r="C20" s="28"/>
    </row>
    <row r="21" spans="2:6" ht="17.25" customHeight="1">
      <c r="B21" s="33" t="s">
        <v>27</v>
      </c>
      <c r="C21" s="28"/>
    </row>
    <row r="22" spans="2:6" ht="17.25" customHeight="1">
      <c r="B22" s="33" t="s">
        <v>28</v>
      </c>
      <c r="C22" s="28"/>
    </row>
    <row r="23" spans="2:6" ht="17.25" customHeight="1">
      <c r="B23" s="45" t="s">
        <v>11</v>
      </c>
      <c r="C23" s="47"/>
    </row>
    <row r="24" spans="2:6" ht="17.25" customHeight="1">
      <c r="B24" s="33" t="s">
        <v>29</v>
      </c>
      <c r="C24" s="28"/>
    </row>
    <row r="25" spans="2:6" ht="17.25" customHeight="1">
      <c r="B25" s="33" t="s">
        <v>31</v>
      </c>
      <c r="C25" s="28"/>
    </row>
    <row r="26" spans="2:6" ht="17.25" customHeight="1" thickBot="1">
      <c r="B26" s="49" t="s">
        <v>32</v>
      </c>
      <c r="C26" s="29"/>
    </row>
    <row r="27" spans="2:6" ht="17.25" hidden="1" customHeight="1" thickBot="1">
      <c r="B27" s="50" t="s">
        <v>57</v>
      </c>
      <c r="C27" s="51">
        <v>15</v>
      </c>
    </row>
    <row r="28" spans="2:6" s="9" customFormat="1" ht="6.75" customHeight="1" thickBot="1">
      <c r="B28" s="11"/>
      <c r="C28" s="17"/>
    </row>
    <row r="29" spans="2:6" ht="13.5" customHeight="1" thickBot="1">
      <c r="B29" s="59" t="s">
        <v>58</v>
      </c>
      <c r="C29" s="60"/>
      <c r="E29" s="9"/>
      <c r="F29" s="9"/>
    </row>
    <row r="30" spans="2:6" ht="17.25" customHeight="1" thickBot="1">
      <c r="B30" s="32" t="s">
        <v>59</v>
      </c>
      <c r="C30" s="67" t="e">
        <f>'Cabine de Peinture'!C38</f>
        <v>#DIV/0!</v>
      </c>
      <c r="D30" s="6"/>
      <c r="E30" s="6"/>
      <c r="F30" s="9"/>
    </row>
    <row r="31" spans="2:6" ht="17.25" customHeight="1">
      <c r="B31" s="33" t="s">
        <v>60</v>
      </c>
      <c r="C31" s="116" t="e">
        <f>'Cabine de Peinture'!C39</f>
        <v>#DIV/0!</v>
      </c>
      <c r="D31" s="7"/>
      <c r="E31" s="7"/>
      <c r="F31" s="9"/>
    </row>
    <row r="32" spans="2:6" ht="6.75" customHeight="1" thickBot="1">
      <c r="B32" s="11"/>
      <c r="C32" s="17"/>
      <c r="D32" s="7"/>
      <c r="E32" s="7"/>
      <c r="F32" s="9"/>
    </row>
    <row r="33" spans="2:8" ht="17.25" customHeight="1">
      <c r="B33" s="32" t="s">
        <v>61</v>
      </c>
      <c r="C33" s="67" t="e">
        <f>'Cabine de Peinture'!C42</f>
        <v>#DIV/0!</v>
      </c>
      <c r="D33" s="6"/>
      <c r="E33" s="6"/>
      <c r="F33" s="9"/>
    </row>
    <row r="34" spans="2:8" ht="17.25" customHeight="1">
      <c r="B34" s="52" t="s">
        <v>62</v>
      </c>
      <c r="C34" s="65">
        <f>'Cabine de Peinture'!F35</f>
        <v>0</v>
      </c>
      <c r="D34" s="6"/>
      <c r="E34" s="6"/>
      <c r="F34" s="9"/>
    </row>
    <row r="35" spans="2:8" ht="17.25" customHeight="1" thickBot="1">
      <c r="B35" s="53" t="s">
        <v>63</v>
      </c>
      <c r="C35" s="66" t="e">
        <f>'Cabine de Peinture'!C43</f>
        <v>#DIV/0!</v>
      </c>
      <c r="D35" s="6"/>
      <c r="E35" s="6"/>
      <c r="F35" s="9"/>
      <c r="H35" s="4" t="s">
        <v>64</v>
      </c>
    </row>
    <row r="36" spans="2:8" ht="6.75" customHeight="1" thickBot="1">
      <c r="B36" s="11"/>
      <c r="C36" s="17"/>
      <c r="D36" s="6"/>
      <c r="E36" s="6"/>
      <c r="F36" s="9"/>
    </row>
    <row r="37" spans="2:8" ht="17.25" customHeight="1">
      <c r="B37" s="32" t="s">
        <v>65</v>
      </c>
      <c r="C37" s="67" t="e">
        <f>'Cabine de Peinture'!C45</f>
        <v>#DIV/0!</v>
      </c>
      <c r="D37" s="6"/>
      <c r="E37" s="6"/>
      <c r="F37" s="9"/>
      <c r="H37" s="4">
        <f>IF(D18&lt;=7.5,40,IF(AND(7.5&lt;D18,D18&lt;=15),(40-15*(D18/7.5-1)),15))</f>
        <v>40</v>
      </c>
    </row>
    <row r="38" spans="2:8" ht="17.25" customHeight="1" thickBot="1">
      <c r="B38" s="31" t="s">
        <v>66</v>
      </c>
      <c r="C38" s="68" t="e">
        <f>'Cabine de Peinture'!C46</f>
        <v>#DIV/0!</v>
      </c>
      <c r="D38" s="8"/>
      <c r="E38" s="8"/>
      <c r="F38" s="9"/>
    </row>
    <row r="39" spans="2:8">
      <c r="B39" s="9"/>
      <c r="C39" s="9"/>
      <c r="E39" s="9"/>
      <c r="F39" s="9"/>
    </row>
    <row r="40" spans="2:8" s="9" customFormat="1" ht="12" customHeight="1"/>
    <row r="41" spans="2:8" ht="12.95">
      <c r="B41" s="69" t="s">
        <v>67</v>
      </c>
      <c r="C41" s="69"/>
    </row>
    <row r="42" spans="2:8" ht="3" customHeight="1">
      <c r="B42" s="12"/>
    </row>
    <row r="43" spans="2:8" ht="32.25" customHeight="1">
      <c r="B43" s="155" t="s">
        <v>68</v>
      </c>
      <c r="C43" s="170"/>
    </row>
    <row r="44" spans="2:8" ht="30.75" customHeight="1">
      <c r="B44" s="155" t="s">
        <v>69</v>
      </c>
      <c r="C44" s="170"/>
    </row>
    <row r="45" spans="2:8" ht="30.75" customHeight="1">
      <c r="B45" s="155" t="s">
        <v>70</v>
      </c>
      <c r="C45" s="170"/>
    </row>
    <row r="46" spans="2:8" s="9" customFormat="1" ht="17.25" customHeight="1">
      <c r="B46" s="13" t="s">
        <v>71</v>
      </c>
      <c r="C46" s="108"/>
    </row>
    <row r="47" spans="2:8" s="9" customFormat="1" ht="17.25" customHeight="1">
      <c r="B47" s="61"/>
      <c r="C47" s="17"/>
    </row>
    <row r="48" spans="2:8" s="9" customFormat="1" ht="12" customHeight="1">
      <c r="B48" s="62" t="s">
        <v>72</v>
      </c>
      <c r="C48" s="17"/>
    </row>
    <row r="49" spans="1:4" s="9" customFormat="1" ht="12" customHeight="1">
      <c r="B49" s="63" t="s">
        <v>73</v>
      </c>
      <c r="C49" s="17"/>
    </row>
    <row r="50" spans="1:4" s="9" customFormat="1" ht="12" customHeight="1">
      <c r="B50" s="61"/>
      <c r="C50" s="17"/>
    </row>
    <row r="51" spans="1:4" s="9" customFormat="1" ht="12" customHeight="1">
      <c r="B51" s="62" t="s">
        <v>74</v>
      </c>
      <c r="C51" s="17"/>
    </row>
    <row r="52" spans="1:4" s="9" customFormat="1" ht="12" customHeight="1">
      <c r="B52" s="64" t="s">
        <v>75</v>
      </c>
      <c r="C52" s="17"/>
    </row>
    <row r="53" spans="1:4" ht="12.95" hidden="1">
      <c r="B53" s="34"/>
      <c r="C53" s="9"/>
    </row>
    <row r="54" spans="1:4" s="15" customFormat="1" ht="15.75" hidden="1" customHeight="1">
      <c r="A54" s="14"/>
      <c r="B54" s="35"/>
      <c r="C54" s="14"/>
      <c r="D54" s="14"/>
    </row>
    <row r="55" spans="1:4" hidden="1">
      <c r="B55" s="9"/>
      <c r="C55" s="9"/>
    </row>
    <row r="56" spans="1:4" ht="66" hidden="1" customHeight="1">
      <c r="B56" s="156"/>
      <c r="C56" s="171"/>
    </row>
    <row r="57" spans="1:4" ht="15.75" hidden="1" customHeight="1">
      <c r="B57" s="36"/>
      <c r="C57" s="16"/>
    </row>
    <row r="58" spans="1:4" ht="15.75" hidden="1" customHeight="1">
      <c r="B58" s="37"/>
      <c r="C58" s="16"/>
    </row>
    <row r="59" spans="1:4" hidden="1">
      <c r="B59" s="9"/>
      <c r="C59" s="9"/>
    </row>
    <row r="60" spans="1:4" hidden="1">
      <c r="B60" s="9"/>
      <c r="C60" s="9"/>
    </row>
    <row r="61" spans="1:4" hidden="1">
      <c r="B61" s="9"/>
      <c r="C61" s="9"/>
    </row>
    <row r="62" spans="1:4" hidden="1">
      <c r="B62" s="9"/>
      <c r="C62" s="9"/>
    </row>
    <row r="63" spans="1:4" hidden="1">
      <c r="B63" s="9"/>
      <c r="C63" s="9"/>
    </row>
    <row r="64" spans="1:4" hidden="1">
      <c r="B64" s="9"/>
      <c r="C64" s="9"/>
    </row>
    <row r="65" spans="2:3" hidden="1">
      <c r="B65" s="9"/>
      <c r="C65" s="9"/>
    </row>
    <row r="66" spans="2:3" hidden="1">
      <c r="B66" s="9"/>
      <c r="C66" s="9"/>
    </row>
    <row r="67" spans="2:3" hidden="1">
      <c r="B67" s="9"/>
      <c r="C67" s="9"/>
    </row>
    <row r="68" spans="2:3">
      <c r="B68" s="9"/>
      <c r="C68" s="9"/>
    </row>
    <row r="69" spans="2:3">
      <c r="B69" s="9"/>
      <c r="C69" s="9"/>
    </row>
    <row r="70" spans="2:3">
      <c r="B70" s="9"/>
      <c r="C70" s="9"/>
    </row>
    <row r="71" spans="2:3">
      <c r="B71" s="9"/>
      <c r="C71" s="9"/>
    </row>
  </sheetData>
  <sheetProtection algorithmName="SHA-512" hashValue="kUROgGBZ6hM3pflXaHXcYP2b6loxjXqTKcoO4jzuRZP1PNYvSnFuzflCf5cHeG3ks5cmsRKxUtW+oWOmfa3PlA==" saltValue="s+N7lTTUyNCk/0Vx6gD2+A==" spinCount="100000" sheet="1" objects="1" scenarios="1"/>
  <mergeCells count="6">
    <mergeCell ref="B44:C44"/>
    <mergeCell ref="B45:C45"/>
    <mergeCell ref="B56:C56"/>
    <mergeCell ref="B2:B3"/>
    <mergeCell ref="C2:C3"/>
    <mergeCell ref="B43:C43"/>
  </mergeCells>
  <conditionalFormatting sqref="C35">
    <cfRule type="cellIs" dxfId="5" priority="1" operator="lessThan">
      <formula>4</formula>
    </cfRule>
    <cfRule type="cellIs" dxfId="4" priority="2" operator="greaterThan">
      <formula>4</formula>
    </cfRule>
  </conditionalFormatting>
  <hyperlinks>
    <hyperlink ref="B49" r:id="rId1" xr:uid="{00000000-0004-0000-0100-000000000000}"/>
  </hyperlinks>
  <pageMargins left="0.7" right="0.7" top="0.78740157499999996" bottom="0.78740157499999996"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8"/>
  <sheetViews>
    <sheetView tabSelected="1" zoomScale="70" zoomScaleNormal="70" workbookViewId="0">
      <selection activeCell="N11" sqref="N11"/>
    </sheetView>
  </sheetViews>
  <sheetFormatPr defaultColWidth="10.85546875" defaultRowHeight="12.6"/>
  <cols>
    <col min="1" max="1" width="2.42578125" style="78" customWidth="1"/>
    <col min="2" max="2" width="48.42578125" style="78" customWidth="1"/>
    <col min="3" max="3" width="19.85546875" style="78" customWidth="1"/>
    <col min="4" max="7" width="20.5703125" style="78" customWidth="1"/>
    <col min="8" max="8" width="2.42578125" style="78" customWidth="1"/>
    <col min="9" max="9" width="10.85546875" style="78" customWidth="1"/>
    <col min="10" max="16384" width="10.85546875" style="78"/>
  </cols>
  <sheetData>
    <row r="1" spans="1:8">
      <c r="A1" s="1"/>
      <c r="B1" s="1"/>
      <c r="C1" s="1"/>
      <c r="D1" s="1"/>
      <c r="E1" s="1"/>
      <c r="F1" s="1"/>
      <c r="G1" s="1"/>
      <c r="H1" s="1"/>
    </row>
    <row r="2" spans="1:8" ht="18" customHeight="1">
      <c r="A2" s="1"/>
      <c r="B2" s="2" t="s">
        <v>76</v>
      </c>
      <c r="C2" s="1"/>
      <c r="D2" s="1"/>
      <c r="E2" s="1"/>
      <c r="F2" s="112"/>
      <c r="G2" s="112"/>
      <c r="H2" s="1"/>
    </row>
    <row r="3" spans="1:8">
      <c r="A3" s="1"/>
      <c r="B3" s="1"/>
      <c r="C3" s="1"/>
      <c r="D3" s="1"/>
      <c r="E3" s="1"/>
      <c r="F3" s="1"/>
      <c r="G3" s="1"/>
      <c r="H3" s="1"/>
    </row>
    <row r="4" spans="1:8">
      <c r="A4" s="9"/>
      <c r="B4" s="54" t="s">
        <v>50</v>
      </c>
      <c r="C4" s="54"/>
      <c r="D4" s="9"/>
      <c r="E4" s="9"/>
      <c r="F4" s="9"/>
      <c r="G4" s="9"/>
      <c r="H4" s="9"/>
    </row>
    <row r="5" spans="1:8">
      <c r="A5" s="9"/>
      <c r="B5" s="55" t="s">
        <v>51</v>
      </c>
      <c r="C5" s="55"/>
      <c r="D5" s="9"/>
      <c r="E5" s="9"/>
      <c r="F5" s="9"/>
      <c r="G5" s="9"/>
      <c r="H5" s="9"/>
    </row>
    <row r="6" spans="1:8" ht="13.5" customHeight="1" thickBot="1">
      <c r="A6" s="9"/>
      <c r="B6" s="9"/>
      <c r="C6" s="9"/>
      <c r="D6" s="9"/>
      <c r="E6" s="9"/>
      <c r="F6" s="9"/>
      <c r="G6" s="9"/>
      <c r="H6" s="9"/>
    </row>
    <row r="7" spans="1:8" ht="12.95">
      <c r="A7" s="9"/>
      <c r="B7" s="142" t="s">
        <v>77</v>
      </c>
      <c r="C7" s="172"/>
      <c r="D7" s="172"/>
      <c r="E7" s="172"/>
      <c r="F7" s="172"/>
      <c r="G7" s="173"/>
      <c r="H7" s="9"/>
    </row>
    <row r="8" spans="1:8" s="84" customFormat="1" ht="15" customHeight="1">
      <c r="A8" s="83"/>
      <c r="B8" s="143" t="s">
        <v>78</v>
      </c>
      <c r="C8" s="174"/>
      <c r="D8" s="174"/>
      <c r="E8" s="174"/>
      <c r="F8" s="121"/>
      <c r="G8" s="175"/>
      <c r="H8" s="83"/>
    </row>
    <row r="9" spans="1:8" s="84" customFormat="1" ht="68.099999999999994" customHeight="1">
      <c r="A9" s="83"/>
      <c r="B9" s="135" t="s">
        <v>79</v>
      </c>
      <c r="C9" s="171"/>
      <c r="D9" s="171"/>
      <c r="E9" s="171"/>
      <c r="F9" s="121"/>
      <c r="G9" s="175"/>
      <c r="H9" s="83"/>
    </row>
    <row r="10" spans="1:8" s="84" customFormat="1" ht="34.5" customHeight="1">
      <c r="A10" s="83"/>
      <c r="B10" s="135" t="s">
        <v>80</v>
      </c>
      <c r="C10" s="171"/>
      <c r="D10" s="171"/>
      <c r="E10" s="171"/>
      <c r="F10" s="121"/>
      <c r="G10" s="175"/>
      <c r="H10" s="83"/>
    </row>
    <row r="11" spans="1:8" s="84" customFormat="1" ht="15" customHeight="1">
      <c r="A11" s="83"/>
      <c r="B11" s="135" t="s">
        <v>81</v>
      </c>
      <c r="C11" s="171"/>
      <c r="D11" s="171"/>
      <c r="E11" s="171"/>
      <c r="F11" s="121"/>
      <c r="G11" s="175"/>
      <c r="H11" s="83"/>
    </row>
    <row r="12" spans="1:8" s="84" customFormat="1" ht="15" customHeight="1" thickBot="1">
      <c r="A12" s="83"/>
      <c r="B12" s="133" t="s">
        <v>82</v>
      </c>
      <c r="C12" s="176"/>
      <c r="D12" s="176"/>
      <c r="E12" s="176"/>
      <c r="F12" s="121"/>
      <c r="G12" s="175"/>
      <c r="H12" s="83"/>
    </row>
    <row r="13" spans="1:8" ht="13.5" customHeight="1" thickBot="1">
      <c r="A13" s="1"/>
      <c r="B13" s="1"/>
      <c r="C13" s="1"/>
      <c r="D13" s="1"/>
      <c r="E13" s="1"/>
      <c r="F13" s="1"/>
      <c r="G13" s="1"/>
      <c r="H13" s="1"/>
    </row>
    <row r="14" spans="1:8" ht="18" customHeight="1">
      <c r="A14" s="5"/>
      <c r="B14" s="70"/>
      <c r="C14" s="71"/>
      <c r="D14" s="145" t="s">
        <v>83</v>
      </c>
      <c r="E14" s="160"/>
      <c r="F14" s="146" t="s">
        <v>84</v>
      </c>
      <c r="G14" s="177"/>
      <c r="H14" s="5"/>
    </row>
    <row r="15" spans="1:8">
      <c r="A15" s="1"/>
      <c r="B15" s="178" t="s">
        <v>85</v>
      </c>
      <c r="C15" s="167"/>
      <c r="D15" s="123"/>
      <c r="E15" s="175"/>
      <c r="F15" s="123"/>
      <c r="G15" s="175"/>
      <c r="H15" s="1"/>
    </row>
    <row r="16" spans="1:8" ht="12.95">
      <c r="A16" s="1"/>
      <c r="B16" s="125" t="s">
        <v>86</v>
      </c>
      <c r="C16" s="167"/>
      <c r="D16" s="132"/>
      <c r="E16" s="175"/>
      <c r="F16" s="127"/>
      <c r="G16" s="179"/>
      <c r="H16" s="1"/>
    </row>
    <row r="17" spans="1:8" ht="12.75" customHeight="1">
      <c r="A17" s="1"/>
      <c r="B17" s="144" t="s">
        <v>87</v>
      </c>
      <c r="C17" s="180"/>
      <c r="D17" s="119" t="s">
        <v>88</v>
      </c>
      <c r="E17" s="119" t="s">
        <v>89</v>
      </c>
      <c r="F17" s="124"/>
      <c r="G17" s="181"/>
      <c r="H17" s="1"/>
    </row>
    <row r="18" spans="1:8" ht="12.95">
      <c r="A18" s="1"/>
      <c r="B18" s="182"/>
      <c r="C18" s="183"/>
      <c r="D18" s="120"/>
      <c r="E18" s="120"/>
      <c r="F18" s="117"/>
      <c r="G18" s="118"/>
      <c r="H18" s="1"/>
    </row>
    <row r="19" spans="1:8" ht="12.95">
      <c r="A19" s="1"/>
      <c r="B19" s="134" t="s">
        <v>90</v>
      </c>
      <c r="C19" s="167"/>
      <c r="D19" s="122">
        <f>IF(ISBLANK(D16),(SQRT(3)*D18*E18*0.75)/1000,D16)</f>
        <v>0</v>
      </c>
      <c r="E19" s="170"/>
      <c r="F19" s="122">
        <f>F16</f>
        <v>0</v>
      </c>
      <c r="G19" s="170"/>
      <c r="H19" s="1"/>
    </row>
    <row r="20" spans="1:8" ht="12.95">
      <c r="A20" s="1"/>
      <c r="B20" s="178" t="s">
        <v>91</v>
      </c>
      <c r="C20" s="167"/>
      <c r="D20" s="123"/>
      <c r="E20" s="175"/>
      <c r="F20" s="124"/>
      <c r="G20" s="181"/>
      <c r="H20" s="1"/>
    </row>
    <row r="21" spans="1:8" ht="12.95">
      <c r="A21" s="1"/>
      <c r="B21" s="178" t="s">
        <v>92</v>
      </c>
      <c r="C21" s="167"/>
      <c r="D21" s="123"/>
      <c r="E21" s="175"/>
      <c r="F21" s="124"/>
      <c r="G21" s="181"/>
      <c r="H21" s="1"/>
    </row>
    <row r="22" spans="1:8" ht="14.25" customHeight="1">
      <c r="A22" s="1"/>
      <c r="B22" s="178" t="s">
        <v>93</v>
      </c>
      <c r="C22" s="167"/>
      <c r="D22" s="123"/>
      <c r="E22" s="175"/>
      <c r="F22" s="136"/>
      <c r="G22" s="184"/>
      <c r="H22" s="1"/>
    </row>
    <row r="23" spans="1:8">
      <c r="A23" s="1"/>
      <c r="B23" s="178" t="s">
        <v>94</v>
      </c>
      <c r="C23" s="167"/>
      <c r="D23" s="109" t="s">
        <v>95</v>
      </c>
      <c r="E23" s="109" t="s">
        <v>96</v>
      </c>
      <c r="F23" s="110" t="s">
        <v>95</v>
      </c>
      <c r="G23" s="111" t="s">
        <v>96</v>
      </c>
      <c r="H23" s="1"/>
    </row>
    <row r="24" spans="1:8">
      <c r="A24" s="1"/>
      <c r="B24" s="126">
        <v>1</v>
      </c>
      <c r="C24" s="167"/>
      <c r="D24" s="79"/>
      <c r="E24" s="79"/>
      <c r="F24" s="80"/>
      <c r="G24" s="81"/>
      <c r="H24" s="1"/>
    </row>
    <row r="25" spans="1:8">
      <c r="A25" s="1"/>
      <c r="B25" s="126">
        <v>2</v>
      </c>
      <c r="C25" s="167"/>
      <c r="D25" s="79"/>
      <c r="E25" s="79"/>
      <c r="F25" s="80"/>
      <c r="G25" s="81"/>
      <c r="H25" s="1"/>
    </row>
    <row r="26" spans="1:8">
      <c r="A26" s="1"/>
      <c r="B26" s="126">
        <v>3</v>
      </c>
      <c r="C26" s="167"/>
      <c r="D26" s="79"/>
      <c r="E26" s="79"/>
      <c r="F26" s="80"/>
      <c r="G26" s="81"/>
      <c r="H26" s="1"/>
    </row>
    <row r="27" spans="1:8">
      <c r="A27" s="1"/>
      <c r="B27" s="126">
        <v>4</v>
      </c>
      <c r="C27" s="167"/>
      <c r="D27" s="113"/>
      <c r="E27" s="113"/>
      <c r="F27" s="114"/>
      <c r="G27" s="115"/>
      <c r="H27" s="1"/>
    </row>
    <row r="28" spans="1:8">
      <c r="A28" s="1"/>
      <c r="B28" s="126">
        <v>5</v>
      </c>
      <c r="C28" s="167"/>
      <c r="D28" s="113"/>
      <c r="E28" s="113"/>
      <c r="F28" s="114"/>
      <c r="G28" s="115"/>
      <c r="H28" s="1"/>
    </row>
    <row r="29" spans="1:8">
      <c r="A29" s="1"/>
      <c r="B29" s="126">
        <v>6</v>
      </c>
      <c r="C29" s="167"/>
      <c r="D29" s="113"/>
      <c r="E29" s="113"/>
      <c r="F29" s="114"/>
      <c r="G29" s="115"/>
      <c r="H29" s="1"/>
    </row>
    <row r="30" spans="1:8" ht="12.95">
      <c r="A30" s="1"/>
      <c r="B30" s="185" t="s">
        <v>97</v>
      </c>
      <c r="C30" s="167"/>
      <c r="D30" s="122">
        <f>40*D20*D21</f>
        <v>0</v>
      </c>
      <c r="E30" s="170"/>
      <c r="F30" s="130">
        <f>40*D20*D21</f>
        <v>0</v>
      </c>
      <c r="G30" s="181"/>
      <c r="H30" s="1"/>
    </row>
    <row r="31" spans="1:8" ht="12.95">
      <c r="A31" s="1"/>
      <c r="B31" s="41" t="s">
        <v>98</v>
      </c>
      <c r="C31" s="40"/>
      <c r="D31" s="122">
        <f>D30*E24*D24+D30*E25*D25+D30*E26*D26+D30*E27*D27+D30*D28*E28+D30*D29*E29</f>
        <v>0</v>
      </c>
      <c r="E31" s="170"/>
      <c r="F31" s="130">
        <f>F30*G24*F24+F30*G25*F25+F30*G26*F26+F30*G27*F27+F30*F28*G28+F30*F29*G29</f>
        <v>0</v>
      </c>
      <c r="G31" s="181"/>
      <c r="H31" s="1"/>
    </row>
    <row r="32" spans="1:8" ht="12.95" customHeight="1">
      <c r="A32" s="1"/>
      <c r="B32" s="185" t="s">
        <v>99</v>
      </c>
      <c r="C32" s="167"/>
      <c r="D32" s="128" t="e">
        <f>D33*D22</f>
        <v>#DIV/0!</v>
      </c>
      <c r="E32" s="170"/>
      <c r="F32" s="129" t="e">
        <f>F33*D22</f>
        <v>#DIV/0!</v>
      </c>
      <c r="G32" s="181"/>
      <c r="H32" s="1"/>
    </row>
    <row r="33" spans="1:8" ht="12.95" customHeight="1" thickBot="1">
      <c r="A33" s="1"/>
      <c r="B33" s="137" t="s">
        <v>100</v>
      </c>
      <c r="C33" s="186"/>
      <c r="D33" s="138" t="e">
        <f>(D19*D31)/$D22</f>
        <v>#DIV/0!</v>
      </c>
      <c r="E33" s="187"/>
      <c r="F33" s="141" t="e">
        <f>(F19*F31)/$F22</f>
        <v>#DIV/0!</v>
      </c>
      <c r="G33" s="188"/>
      <c r="H33" s="1"/>
    </row>
    <row r="34" spans="1:8" ht="13.5" customHeight="1" thickBot="1">
      <c r="A34" s="1"/>
      <c r="B34" s="1"/>
      <c r="C34" s="1"/>
      <c r="D34" s="1"/>
      <c r="E34" s="1"/>
      <c r="F34" s="1"/>
      <c r="G34" s="1"/>
      <c r="H34" s="1"/>
    </row>
    <row r="35" spans="1:8" ht="54.75" customHeight="1" thickBot="1">
      <c r="A35" s="1"/>
      <c r="B35" s="139" t="s">
        <v>101</v>
      </c>
      <c r="C35" s="189"/>
      <c r="D35" s="140"/>
      <c r="E35" s="190"/>
      <c r="F35" s="131"/>
      <c r="G35" s="191"/>
      <c r="H35" s="1"/>
    </row>
    <row r="36" spans="1:8" ht="13.5" customHeight="1" thickBot="1">
      <c r="A36" s="1"/>
      <c r="B36" s="3"/>
      <c r="C36" s="1"/>
      <c r="D36" s="9"/>
      <c r="E36" s="9"/>
      <c r="F36" s="9"/>
      <c r="G36" s="9"/>
      <c r="H36" s="9"/>
    </row>
    <row r="37" spans="1:8" ht="13.5" customHeight="1" thickBot="1">
      <c r="A37" s="1"/>
      <c r="B37" s="72" t="s">
        <v>102</v>
      </c>
      <c r="C37" s="73"/>
      <c r="D37" s="9"/>
      <c r="E37" s="9"/>
      <c r="F37" s="9"/>
      <c r="G37" s="9"/>
      <c r="H37" s="9"/>
    </row>
    <row r="38" spans="1:8" ht="13.5" customHeight="1" thickBot="1">
      <c r="A38" s="1"/>
      <c r="B38" s="22" t="s">
        <v>103</v>
      </c>
      <c r="C38" s="66" t="e">
        <f>D32-F32</f>
        <v>#DIV/0!</v>
      </c>
      <c r="D38" s="39"/>
      <c r="E38" s="39"/>
      <c r="F38" s="26"/>
      <c r="G38" s="26"/>
      <c r="H38" s="9"/>
    </row>
    <row r="39" spans="1:8">
      <c r="A39" s="1"/>
      <c r="B39" s="19" t="s">
        <v>60</v>
      </c>
      <c r="C39" s="74" t="e">
        <f>1-F32/D32</f>
        <v>#DIV/0!</v>
      </c>
      <c r="D39" s="7"/>
      <c r="E39" s="7"/>
      <c r="F39" s="25"/>
      <c r="G39" s="25"/>
      <c r="H39" s="9"/>
    </row>
    <row r="40" spans="1:8" ht="13.5" hidden="1" customHeight="1" thickBot="1">
      <c r="A40" s="1"/>
      <c r="B40" s="20" t="s">
        <v>104</v>
      </c>
      <c r="C40" s="23">
        <v>225</v>
      </c>
      <c r="D40" s="7"/>
      <c r="E40" s="7"/>
      <c r="F40" s="7"/>
      <c r="G40" s="7"/>
      <c r="H40" s="9"/>
    </row>
    <row r="41" spans="1:8" ht="13.5" customHeight="1" thickBot="1">
      <c r="A41" s="1"/>
      <c r="B41" s="7"/>
      <c r="C41" s="7"/>
      <c r="D41" s="7"/>
      <c r="E41" s="7"/>
      <c r="F41" s="7"/>
      <c r="G41" s="7"/>
      <c r="H41" s="4"/>
    </row>
    <row r="42" spans="1:8" ht="13.5" customHeight="1" thickBot="1">
      <c r="A42" s="1"/>
      <c r="B42" s="24" t="s">
        <v>61</v>
      </c>
      <c r="C42" s="75" t="e">
        <f>C38*(15/100)</f>
        <v>#DIV/0!</v>
      </c>
      <c r="D42" s="43"/>
      <c r="E42" s="43"/>
      <c r="F42" s="27"/>
      <c r="G42" s="27"/>
      <c r="H42" s="9"/>
    </row>
    <row r="43" spans="1:8" ht="13.5" customHeight="1" thickBot="1">
      <c r="A43" s="1"/>
      <c r="B43" s="21" t="s">
        <v>63</v>
      </c>
      <c r="C43" s="76" t="e">
        <f>F35/C42</f>
        <v>#DIV/0!</v>
      </c>
      <c r="D43" s="18" t="s">
        <v>105</v>
      </c>
      <c r="E43" s="18"/>
      <c r="F43" s="6"/>
      <c r="G43" s="6"/>
      <c r="H43" s="9"/>
    </row>
    <row r="44" spans="1:8" ht="13.5" customHeight="1" thickBot="1">
      <c r="A44" s="1"/>
      <c r="B44" s="7"/>
      <c r="C44" s="7"/>
      <c r="D44" s="18"/>
      <c r="E44" s="18"/>
      <c r="F44" s="6"/>
      <c r="G44" s="6"/>
      <c r="H44" s="9"/>
    </row>
    <row r="45" spans="1:8" ht="13.5" customHeight="1" thickBot="1">
      <c r="A45" s="1"/>
      <c r="B45" s="24" t="s">
        <v>106</v>
      </c>
      <c r="C45" s="82" t="e">
        <f>IF((C38/1000*C40)&gt;(F35*0.3),(F35*0.3),(C38/1000*C40))</f>
        <v>#DIV/0!</v>
      </c>
      <c r="D45" s="6"/>
      <c r="E45" s="6"/>
      <c r="F45" s="6"/>
      <c r="G45" s="6"/>
      <c r="H45" s="9"/>
    </row>
    <row r="46" spans="1:8" ht="13.5" customHeight="1" thickBot="1">
      <c r="A46" s="1"/>
      <c r="B46" s="38" t="s">
        <v>66</v>
      </c>
      <c r="C46" s="77" t="e">
        <f>C45/F35</f>
        <v>#DIV/0!</v>
      </c>
      <c r="D46" s="8"/>
      <c r="E46" s="8"/>
      <c r="F46" s="42"/>
      <c r="G46" s="42"/>
      <c r="H46" s="9"/>
    </row>
    <row r="47" spans="1:8">
      <c r="A47" s="1"/>
      <c r="B47" s="1"/>
      <c r="C47" s="1"/>
      <c r="D47" s="9"/>
      <c r="E47" s="9"/>
      <c r="F47" s="9"/>
      <c r="G47" s="9"/>
      <c r="H47" s="9"/>
    </row>
    <row r="48" spans="1:8">
      <c r="A48" s="1"/>
      <c r="B48" s="1"/>
      <c r="C48" s="1"/>
      <c r="D48" s="9"/>
      <c r="E48" s="9"/>
      <c r="F48" s="9"/>
      <c r="G48" s="9"/>
      <c r="H48" s="9"/>
    </row>
  </sheetData>
  <sheetProtection algorithmName="SHA-512" hashValue="MqVaxkgjM3hUPwFjuXwyCp4waGg4FtYho34GuOhsJddNwHVq8rh6DP5SFZNqFnaWn5pcoTN3SkuIPqm+dTwFMQ==" saltValue="D8pi4WPtJRJ3rk0kR0pFoQ==" spinCount="100000" sheet="1" objects="1" scenarios="1"/>
  <mergeCells count="54">
    <mergeCell ref="B7:G7"/>
    <mergeCell ref="F9:G9"/>
    <mergeCell ref="B30:C30"/>
    <mergeCell ref="B24:C24"/>
    <mergeCell ref="B8:E8"/>
    <mergeCell ref="B15:C15"/>
    <mergeCell ref="D30:E30"/>
    <mergeCell ref="D15:E15"/>
    <mergeCell ref="B17:C18"/>
    <mergeCell ref="B20:C20"/>
    <mergeCell ref="D14:E14"/>
    <mergeCell ref="F14:G14"/>
    <mergeCell ref="B26:C26"/>
    <mergeCell ref="B10:E10"/>
    <mergeCell ref="B23:C23"/>
    <mergeCell ref="B9:E9"/>
    <mergeCell ref="F35:G35"/>
    <mergeCell ref="F8:G8"/>
    <mergeCell ref="D16:E16"/>
    <mergeCell ref="B29:C29"/>
    <mergeCell ref="B12:E12"/>
    <mergeCell ref="B19:C19"/>
    <mergeCell ref="B28:C28"/>
    <mergeCell ref="F31:G31"/>
    <mergeCell ref="B11:E11"/>
    <mergeCell ref="F22:G22"/>
    <mergeCell ref="B33:C33"/>
    <mergeCell ref="D33:E33"/>
    <mergeCell ref="B32:C32"/>
    <mergeCell ref="B35:C35"/>
    <mergeCell ref="D35:E35"/>
    <mergeCell ref="F33:G33"/>
    <mergeCell ref="B25:C25"/>
    <mergeCell ref="F16:G16"/>
    <mergeCell ref="D19:E19"/>
    <mergeCell ref="D32:E32"/>
    <mergeCell ref="F32:G32"/>
    <mergeCell ref="F17:G17"/>
    <mergeCell ref="B27:C27"/>
    <mergeCell ref="D31:E31"/>
    <mergeCell ref="D21:E21"/>
    <mergeCell ref="F21:G21"/>
    <mergeCell ref="B21:C21"/>
    <mergeCell ref="F30:G30"/>
    <mergeCell ref="D20:E20"/>
    <mergeCell ref="F10:G10"/>
    <mergeCell ref="F19:G19"/>
    <mergeCell ref="B22:C22"/>
    <mergeCell ref="D22:E22"/>
    <mergeCell ref="F12:G12"/>
    <mergeCell ref="F15:G15"/>
    <mergeCell ref="F20:G20"/>
    <mergeCell ref="B16:C16"/>
    <mergeCell ref="F11:G11"/>
  </mergeCells>
  <conditionalFormatting sqref="C43">
    <cfRule type="cellIs" dxfId="3" priority="13" operator="lessThan">
      <formula>4</formula>
    </cfRule>
    <cfRule type="cellIs" dxfId="2" priority="14" operator="greaterThan">
      <formula>4</formula>
    </cfRule>
  </conditionalFormatting>
  <conditionalFormatting sqref="F8:G12">
    <cfRule type="cellIs" dxfId="1" priority="1" operator="equal">
      <formula>"Nein"</formula>
    </cfRule>
    <cfRule type="cellIs" dxfId="0" priority="2" operator="equal">
      <formula>"Ja"</formula>
    </cfRule>
  </conditionalFormatting>
  <dataValidations count="1">
    <dataValidation type="list" allowBlank="1" showInputMessage="1" showErrorMessage="1" sqref="F8:G12" xr:uid="{00000000-0002-0000-0200-000000000000}">
      <formula1>"Ja, Nein"</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f7e897-efed-455f-93c0-600ac6fcf993">
      <Terms xmlns="http://schemas.microsoft.com/office/infopath/2007/PartnerControls"/>
    </lcf76f155ced4ddcb4097134ff3c332f>
    <TaxCatchAll xmlns="78451a78-f8fe-4fde-a3e4-ec9d3d94ee7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C257FE-7777-4F55-BF20-9B5ED3CC079B}"/>
</file>

<file path=customXml/itemProps2.xml><?xml version="1.0" encoding="utf-8"?>
<ds:datastoreItem xmlns:ds="http://schemas.openxmlformats.org/officeDocument/2006/customXml" ds:itemID="{A65D2AB3-651B-4A12-A419-7D5A9C8E96A8}"/>
</file>

<file path=customXml/itemProps3.xml><?xml version="1.0" encoding="utf-8"?>
<ds:datastoreItem xmlns:ds="http://schemas.openxmlformats.org/officeDocument/2006/customXml" ds:itemID="{14E21CFA-A60A-4B40-BCBE-57B33E14A1A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Rosser, Silvan</dc:creator>
  <cp:keywords/>
  <dc:description/>
  <cp:lastModifiedBy>Manon, Anaëlle</cp:lastModifiedBy>
  <cp:revision/>
  <dcterms:created xsi:type="dcterms:W3CDTF">2018-01-08T10:00:19Z</dcterms:created>
  <dcterms:modified xsi:type="dcterms:W3CDTF">2026-07-21T09:49:48Z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0x010100CAD8612B7EBB0847ADA2E3F6E677D4DF</vt:lpwstr>
  </property>
  <property fmtid="{D5CDD505-2E9C-101B-9397-08002B2CF9AE}" pid="3" name="MediaServiceImageTags">
    <vt:lpwstr/>
  </property>
</Properties>
</file>